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ERC\FORMULA RATES\AEP West Transmission Formula Rates\SPP 2018 True-up Preliminary Challenge 1-6-2020\AEP Preliminary Challenge Repsonse\"/>
    </mc:Choice>
  </mc:AlternateContent>
  <bookViews>
    <workbookView xWindow="0" yWindow="0" windowWidth="19170" windowHeight="8295"/>
  </bookViews>
  <sheets>
    <sheet name="PSO Rpt 51052" sheetId="1" r:id="rId1"/>
  </sheets>
  <definedNames>
    <definedName name="_xlnm.Print_Titles" localSheetId="0">'PSO Rpt 51052'!$A:$A,'PSO Rpt 51052'!$1:$6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1" l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AP313" i="1" l="1"/>
  <c r="AP312" i="1"/>
  <c r="AF303" i="1"/>
  <c r="AC303" i="1"/>
  <c r="AR301" i="1"/>
  <c r="AF301" i="1"/>
  <c r="AD301" i="1"/>
  <c r="V301" i="1"/>
  <c r="R301" i="1"/>
  <c r="J301" i="1"/>
  <c r="F301" i="1"/>
  <c r="G301" i="1" s="1"/>
  <c r="I301" i="1" s="1"/>
  <c r="K301" i="1" s="1"/>
  <c r="M301" i="1" s="1"/>
  <c r="O301" i="1" s="1"/>
  <c r="S301" i="1" s="1"/>
  <c r="W301" i="1" s="1"/>
  <c r="Y301" i="1" s="1"/>
  <c r="AC315" i="1"/>
  <c r="AC246" i="1"/>
  <c r="AF245" i="1"/>
  <c r="AR244" i="1"/>
  <c r="AD244" i="1"/>
  <c r="V244" i="1"/>
  <c r="V246" i="1" s="1"/>
  <c r="R244" i="1"/>
  <c r="C244" i="1"/>
  <c r="F244" i="1" s="1"/>
  <c r="J245" i="1"/>
  <c r="AR246" i="1"/>
  <c r="AD246" i="1"/>
  <c r="R246" i="1"/>
  <c r="AR245" i="1"/>
  <c r="AD245" i="1"/>
  <c r="V245" i="1"/>
  <c r="R245" i="1"/>
  <c r="F245" i="1"/>
  <c r="G245" i="1" s="1"/>
  <c r="I245" i="1" s="1"/>
  <c r="K245" i="1" s="1"/>
  <c r="M245" i="1" s="1"/>
  <c r="O245" i="1" s="1"/>
  <c r="AE301" i="1" l="1"/>
  <c r="AG301" i="1" s="1"/>
  <c r="AI301" i="1" s="1"/>
  <c r="AS301" i="1" s="1"/>
  <c r="F246" i="1"/>
  <c r="G244" i="1"/>
  <c r="J244" i="1"/>
  <c r="S245" i="1"/>
  <c r="J315" i="1"/>
  <c r="J129" i="1"/>
  <c r="J127" i="1"/>
  <c r="C129" i="1"/>
  <c r="C315" i="1" s="1"/>
  <c r="G246" i="1" l="1"/>
  <c r="I244" i="1"/>
  <c r="W245" i="1"/>
  <c r="K244" i="1" l="1"/>
  <c r="I246" i="1"/>
  <c r="Y245" i="1"/>
  <c r="M244" i="1" l="1"/>
  <c r="K246" i="1"/>
  <c r="AE245" i="1"/>
  <c r="AG245" i="1" s="1"/>
  <c r="AI245" i="1" s="1"/>
  <c r="AS245" i="1" s="1"/>
  <c r="O244" i="1" l="1"/>
  <c r="M246" i="1"/>
  <c r="S244" i="1" l="1"/>
  <c r="O246" i="1"/>
  <c r="AR312" i="1"/>
  <c r="AR311" i="1"/>
  <c r="AR310" i="1"/>
  <c r="AR306" i="1"/>
  <c r="AR302" i="1"/>
  <c r="AR300" i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AR265" i="1"/>
  <c r="AR264" i="1"/>
  <c r="AR263" i="1"/>
  <c r="AR262" i="1"/>
  <c r="AR261" i="1"/>
  <c r="AR260" i="1"/>
  <c r="AR259" i="1"/>
  <c r="AR258" i="1"/>
  <c r="AR254" i="1"/>
  <c r="AR253" i="1"/>
  <c r="AR249" i="1"/>
  <c r="AR243" i="1"/>
  <c r="AR242" i="1"/>
  <c r="AR241" i="1"/>
  <c r="AR240" i="1"/>
  <c r="AR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R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3" i="1"/>
  <c r="AR202" i="1"/>
  <c r="AR201" i="1"/>
  <c r="AR200" i="1"/>
  <c r="AR199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3" i="1"/>
  <c r="AR132" i="1"/>
  <c r="AR128" i="1"/>
  <c r="AR127" i="1"/>
  <c r="AR126" i="1"/>
  <c r="AR122" i="1"/>
  <c r="AR121" i="1"/>
  <c r="AR117" i="1"/>
  <c r="AR116" i="1"/>
  <c r="AR112" i="1"/>
  <c r="AR111" i="1"/>
  <c r="AR110" i="1"/>
  <c r="AR109" i="1"/>
  <c r="AR108" i="1"/>
  <c r="AR107" i="1"/>
  <c r="AR106" i="1"/>
  <c r="AR105" i="1"/>
  <c r="AR104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67" i="1"/>
  <c r="AR66" i="1"/>
  <c r="AR68" i="1" s="1"/>
  <c r="AR62" i="1"/>
  <c r="AR61" i="1"/>
  <c r="AR60" i="1"/>
  <c r="AR59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313" i="1"/>
  <c r="AD312" i="1"/>
  <c r="AD311" i="1"/>
  <c r="AD310" i="1"/>
  <c r="AD306" i="1"/>
  <c r="AD302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4" i="1"/>
  <c r="AD253" i="1"/>
  <c r="AD249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3" i="1"/>
  <c r="AD202" i="1"/>
  <c r="AD201" i="1"/>
  <c r="AD200" i="1"/>
  <c r="AD199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3" i="1"/>
  <c r="AD132" i="1"/>
  <c r="AD134" i="1" s="1"/>
  <c r="AD128" i="1"/>
  <c r="AD127" i="1"/>
  <c r="AD126" i="1"/>
  <c r="AD122" i="1"/>
  <c r="AD121" i="1"/>
  <c r="AD117" i="1"/>
  <c r="AD116" i="1"/>
  <c r="AD112" i="1"/>
  <c r="AD111" i="1"/>
  <c r="AD110" i="1"/>
  <c r="AD109" i="1"/>
  <c r="AD108" i="1"/>
  <c r="AD107" i="1"/>
  <c r="AD106" i="1"/>
  <c r="AD105" i="1"/>
  <c r="AD104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67" i="1"/>
  <c r="AD66" i="1"/>
  <c r="AD62" i="1"/>
  <c r="AD61" i="1"/>
  <c r="AD60" i="1"/>
  <c r="AD59" i="1"/>
  <c r="AD55" i="1"/>
  <c r="AD54" i="1"/>
  <c r="AD53" i="1"/>
  <c r="AD52" i="1"/>
  <c r="AD51" i="1"/>
  <c r="AD50" i="1"/>
  <c r="AE50" i="1" s="1"/>
  <c r="AG50" i="1" s="1"/>
  <c r="AI50" i="1" s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250" i="1"/>
  <c r="V312" i="1"/>
  <c r="V311" i="1"/>
  <c r="V310" i="1"/>
  <c r="V307" i="1"/>
  <c r="V306" i="1"/>
  <c r="V302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4" i="1"/>
  <c r="V253" i="1"/>
  <c r="V249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3" i="1"/>
  <c r="V202" i="1"/>
  <c r="V201" i="1"/>
  <c r="V200" i="1"/>
  <c r="V199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5" i="1"/>
  <c r="V174" i="1"/>
  <c r="V173" i="1"/>
  <c r="W173" i="1" s="1"/>
  <c r="Y173" i="1" s="1"/>
  <c r="V172" i="1"/>
  <c r="V171" i="1"/>
  <c r="V170" i="1"/>
  <c r="V169" i="1"/>
  <c r="W169" i="1" s="1"/>
  <c r="Y169" i="1" s="1"/>
  <c r="V168" i="1"/>
  <c r="V167" i="1"/>
  <c r="V166" i="1"/>
  <c r="V165" i="1"/>
  <c r="W165" i="1" s="1"/>
  <c r="Y165" i="1" s="1"/>
  <c r="V164" i="1"/>
  <c r="V163" i="1"/>
  <c r="V162" i="1"/>
  <c r="V161" i="1"/>
  <c r="W161" i="1" s="1"/>
  <c r="Y161" i="1" s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W143" i="1" s="1"/>
  <c r="Y143" i="1" s="1"/>
  <c r="V142" i="1"/>
  <c r="V141" i="1"/>
  <c r="V140" i="1"/>
  <c r="V139" i="1"/>
  <c r="V138" i="1"/>
  <c r="V137" i="1"/>
  <c r="V133" i="1"/>
  <c r="V132" i="1"/>
  <c r="V128" i="1"/>
  <c r="V127" i="1"/>
  <c r="V126" i="1"/>
  <c r="V122" i="1"/>
  <c r="V121" i="1"/>
  <c r="V117" i="1"/>
  <c r="V116" i="1"/>
  <c r="V112" i="1"/>
  <c r="V111" i="1"/>
  <c r="V110" i="1"/>
  <c r="V109" i="1"/>
  <c r="V108" i="1"/>
  <c r="V107" i="1"/>
  <c r="V106" i="1"/>
  <c r="V105" i="1"/>
  <c r="V104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67" i="1"/>
  <c r="V66" i="1"/>
  <c r="V68" i="1" s="1"/>
  <c r="V62" i="1"/>
  <c r="V61" i="1"/>
  <c r="V60" i="1"/>
  <c r="V59" i="1"/>
  <c r="V55" i="1"/>
  <c r="V54" i="1"/>
  <c r="V53" i="1"/>
  <c r="V52" i="1"/>
  <c r="V51" i="1"/>
  <c r="W50" i="1"/>
  <c r="Y50" i="1" s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R312" i="1"/>
  <c r="R311" i="1"/>
  <c r="R310" i="1"/>
  <c r="R306" i="1"/>
  <c r="R302" i="1"/>
  <c r="S302" i="1" s="1"/>
  <c r="R300" i="1"/>
  <c r="R299" i="1"/>
  <c r="R298" i="1"/>
  <c r="S298" i="1" s="1"/>
  <c r="W298" i="1" s="1"/>
  <c r="Y298" i="1" s="1"/>
  <c r="R297" i="1"/>
  <c r="R296" i="1"/>
  <c r="R295" i="1"/>
  <c r="R294" i="1"/>
  <c r="S294" i="1" s="1"/>
  <c r="R293" i="1"/>
  <c r="S293" i="1" s="1"/>
  <c r="R292" i="1"/>
  <c r="R291" i="1"/>
  <c r="R290" i="1"/>
  <c r="S290" i="1" s="1"/>
  <c r="W290" i="1" s="1"/>
  <c r="Y290" i="1" s="1"/>
  <c r="R289" i="1"/>
  <c r="R288" i="1"/>
  <c r="R287" i="1"/>
  <c r="R286" i="1"/>
  <c r="S286" i="1" s="1"/>
  <c r="R285" i="1"/>
  <c r="S285" i="1" s="1"/>
  <c r="R284" i="1"/>
  <c r="R283" i="1"/>
  <c r="R282" i="1"/>
  <c r="S282" i="1" s="1"/>
  <c r="W282" i="1" s="1"/>
  <c r="Y282" i="1" s="1"/>
  <c r="R281" i="1"/>
  <c r="R280" i="1"/>
  <c r="R279" i="1"/>
  <c r="R278" i="1"/>
  <c r="S278" i="1" s="1"/>
  <c r="R277" i="1"/>
  <c r="S277" i="1" s="1"/>
  <c r="R276" i="1"/>
  <c r="R275" i="1"/>
  <c r="R274" i="1"/>
  <c r="S274" i="1" s="1"/>
  <c r="W274" i="1" s="1"/>
  <c r="Y274" i="1" s="1"/>
  <c r="R273" i="1"/>
  <c r="S273" i="1" s="1"/>
  <c r="R272" i="1"/>
  <c r="R271" i="1"/>
  <c r="R270" i="1"/>
  <c r="R269" i="1"/>
  <c r="S269" i="1" s="1"/>
  <c r="R268" i="1"/>
  <c r="R267" i="1"/>
  <c r="R266" i="1"/>
  <c r="R265" i="1"/>
  <c r="S265" i="1" s="1"/>
  <c r="R264" i="1"/>
  <c r="R263" i="1"/>
  <c r="R262" i="1"/>
  <c r="R261" i="1"/>
  <c r="S261" i="1" s="1"/>
  <c r="R260" i="1"/>
  <c r="R259" i="1"/>
  <c r="R258" i="1"/>
  <c r="R254" i="1"/>
  <c r="S254" i="1" s="1"/>
  <c r="R253" i="1"/>
  <c r="R250" i="1"/>
  <c r="R249" i="1"/>
  <c r="R243" i="1"/>
  <c r="R242" i="1"/>
  <c r="R241" i="1"/>
  <c r="R240" i="1"/>
  <c r="S240" i="1" s="1"/>
  <c r="R239" i="1"/>
  <c r="R238" i="1"/>
  <c r="R237" i="1"/>
  <c r="R236" i="1"/>
  <c r="R235" i="1"/>
  <c r="R234" i="1"/>
  <c r="R233" i="1"/>
  <c r="R232" i="1"/>
  <c r="S232" i="1" s="1"/>
  <c r="R231" i="1"/>
  <c r="R230" i="1"/>
  <c r="R229" i="1"/>
  <c r="R228" i="1"/>
  <c r="R227" i="1"/>
  <c r="R226" i="1"/>
  <c r="R225" i="1"/>
  <c r="R224" i="1"/>
  <c r="S224" i="1" s="1"/>
  <c r="R223" i="1"/>
  <c r="R222" i="1"/>
  <c r="R221" i="1"/>
  <c r="R220" i="1"/>
  <c r="S220" i="1" s="1"/>
  <c r="W220" i="1" s="1"/>
  <c r="Y220" i="1" s="1"/>
  <c r="R219" i="1"/>
  <c r="R218" i="1"/>
  <c r="R217" i="1"/>
  <c r="R216" i="1"/>
  <c r="S216" i="1" s="1"/>
  <c r="R215" i="1"/>
  <c r="R214" i="1"/>
  <c r="R213" i="1"/>
  <c r="R212" i="1"/>
  <c r="S212" i="1" s="1"/>
  <c r="R211" i="1"/>
  <c r="R210" i="1"/>
  <c r="R209" i="1"/>
  <c r="R208" i="1"/>
  <c r="S208" i="1" s="1"/>
  <c r="R207" i="1"/>
  <c r="R203" i="1"/>
  <c r="R202" i="1"/>
  <c r="R201" i="1"/>
  <c r="S201" i="1" s="1"/>
  <c r="R200" i="1"/>
  <c r="R199" i="1"/>
  <c r="R195" i="1"/>
  <c r="R194" i="1"/>
  <c r="R193" i="1"/>
  <c r="R192" i="1"/>
  <c r="S192" i="1" s="1"/>
  <c r="W192" i="1" s="1"/>
  <c r="Y192" i="1" s="1"/>
  <c r="R191" i="1"/>
  <c r="R190" i="1"/>
  <c r="S190" i="1" s="1"/>
  <c r="R189" i="1"/>
  <c r="R188" i="1"/>
  <c r="R187" i="1"/>
  <c r="R186" i="1"/>
  <c r="R185" i="1"/>
  <c r="R184" i="1"/>
  <c r="S184" i="1" s="1"/>
  <c r="W184" i="1" s="1"/>
  <c r="Y184" i="1" s="1"/>
  <c r="R183" i="1"/>
  <c r="R182" i="1"/>
  <c r="S182" i="1" s="1"/>
  <c r="S181" i="1"/>
  <c r="R181" i="1"/>
  <c r="R180" i="1"/>
  <c r="R179" i="1"/>
  <c r="R175" i="1"/>
  <c r="R174" i="1"/>
  <c r="S173" i="1"/>
  <c r="R173" i="1"/>
  <c r="R172" i="1"/>
  <c r="R171" i="1"/>
  <c r="S171" i="1" s="1"/>
  <c r="R170" i="1"/>
  <c r="R169" i="1"/>
  <c r="R168" i="1"/>
  <c r="R167" i="1"/>
  <c r="R166" i="1"/>
  <c r="S165" i="1"/>
  <c r="R165" i="1"/>
  <c r="R164" i="1"/>
  <c r="R163" i="1"/>
  <c r="S163" i="1" s="1"/>
  <c r="R162" i="1"/>
  <c r="R161" i="1"/>
  <c r="R160" i="1"/>
  <c r="R159" i="1"/>
  <c r="R158" i="1"/>
  <c r="S157" i="1"/>
  <c r="R157" i="1"/>
  <c r="R156" i="1"/>
  <c r="R155" i="1"/>
  <c r="S155" i="1" s="1"/>
  <c r="R154" i="1"/>
  <c r="R153" i="1"/>
  <c r="R152" i="1"/>
  <c r="R151" i="1"/>
  <c r="R150" i="1"/>
  <c r="S149" i="1"/>
  <c r="R149" i="1"/>
  <c r="R148" i="1"/>
  <c r="R147" i="1"/>
  <c r="S147" i="1" s="1"/>
  <c r="R146" i="1"/>
  <c r="R145" i="1"/>
  <c r="R144" i="1"/>
  <c r="R143" i="1"/>
  <c r="R142" i="1"/>
  <c r="S141" i="1"/>
  <c r="R141" i="1"/>
  <c r="R140" i="1"/>
  <c r="R139" i="1"/>
  <c r="S139" i="1" s="1"/>
  <c r="R138" i="1"/>
  <c r="R137" i="1"/>
  <c r="R134" i="1"/>
  <c r="R133" i="1"/>
  <c r="R132" i="1"/>
  <c r="R128" i="1"/>
  <c r="R127" i="1"/>
  <c r="R126" i="1"/>
  <c r="R122" i="1"/>
  <c r="R121" i="1"/>
  <c r="R118" i="1"/>
  <c r="S117" i="1"/>
  <c r="R117" i="1"/>
  <c r="R116" i="1"/>
  <c r="R112" i="1"/>
  <c r="S112" i="1" s="1"/>
  <c r="S111" i="1"/>
  <c r="R111" i="1"/>
  <c r="R110" i="1"/>
  <c r="R109" i="1"/>
  <c r="R108" i="1"/>
  <c r="R107" i="1"/>
  <c r="R106" i="1"/>
  <c r="S106" i="1" s="1"/>
  <c r="R105" i="1"/>
  <c r="R104" i="1"/>
  <c r="R100" i="1"/>
  <c r="R99" i="1"/>
  <c r="R98" i="1"/>
  <c r="S97" i="1"/>
  <c r="R97" i="1"/>
  <c r="R96" i="1"/>
  <c r="R95" i="1"/>
  <c r="R94" i="1"/>
  <c r="R93" i="1"/>
  <c r="R92" i="1"/>
  <c r="S92" i="1" s="1"/>
  <c r="R91" i="1"/>
  <c r="R90" i="1"/>
  <c r="S89" i="1"/>
  <c r="R89" i="1"/>
  <c r="R88" i="1"/>
  <c r="R87" i="1"/>
  <c r="R86" i="1"/>
  <c r="R85" i="1"/>
  <c r="R84" i="1"/>
  <c r="S84" i="1" s="1"/>
  <c r="R83" i="1"/>
  <c r="R82" i="1"/>
  <c r="S81" i="1"/>
  <c r="R81" i="1"/>
  <c r="R80" i="1"/>
  <c r="R79" i="1"/>
  <c r="R78" i="1"/>
  <c r="R77" i="1"/>
  <c r="R76" i="1"/>
  <c r="S76" i="1" s="1"/>
  <c r="R75" i="1"/>
  <c r="R74" i="1"/>
  <c r="S73" i="1"/>
  <c r="R73" i="1"/>
  <c r="R72" i="1"/>
  <c r="R71" i="1"/>
  <c r="R67" i="1"/>
  <c r="R66" i="1"/>
  <c r="R62" i="1"/>
  <c r="R61" i="1"/>
  <c r="R60" i="1"/>
  <c r="R59" i="1"/>
  <c r="R55" i="1"/>
  <c r="R54" i="1"/>
  <c r="S54" i="1" s="1"/>
  <c r="W54" i="1" s="1"/>
  <c r="Y54" i="1" s="1"/>
  <c r="R53" i="1"/>
  <c r="S53" i="1" s="1"/>
  <c r="R52" i="1"/>
  <c r="R51" i="1"/>
  <c r="R50" i="1"/>
  <c r="S50" i="1" s="1"/>
  <c r="R49" i="1"/>
  <c r="S49" i="1" s="1"/>
  <c r="R48" i="1"/>
  <c r="R47" i="1"/>
  <c r="R46" i="1"/>
  <c r="S46" i="1" s="1"/>
  <c r="S45" i="1"/>
  <c r="R45" i="1"/>
  <c r="R44" i="1"/>
  <c r="R43" i="1"/>
  <c r="R42" i="1"/>
  <c r="R41" i="1"/>
  <c r="R40" i="1"/>
  <c r="R39" i="1"/>
  <c r="R38" i="1"/>
  <c r="R37" i="1"/>
  <c r="S37" i="1" s="1"/>
  <c r="R36" i="1"/>
  <c r="R35" i="1"/>
  <c r="R34" i="1"/>
  <c r="R33" i="1"/>
  <c r="S33" i="1" s="1"/>
  <c r="R32" i="1"/>
  <c r="R31" i="1"/>
  <c r="R30" i="1"/>
  <c r="R29" i="1"/>
  <c r="S29" i="1" s="1"/>
  <c r="R28" i="1"/>
  <c r="R27" i="1"/>
  <c r="R26" i="1"/>
  <c r="R25" i="1"/>
  <c r="S25" i="1" s="1"/>
  <c r="R24" i="1"/>
  <c r="R23" i="1"/>
  <c r="R22" i="1"/>
  <c r="R21" i="1"/>
  <c r="S21" i="1" s="1"/>
  <c r="R20" i="1"/>
  <c r="R19" i="1"/>
  <c r="R18" i="1"/>
  <c r="R17" i="1"/>
  <c r="S17" i="1" s="1"/>
  <c r="R16" i="1"/>
  <c r="R15" i="1"/>
  <c r="R14" i="1"/>
  <c r="R13" i="1"/>
  <c r="S13" i="1" s="1"/>
  <c r="R12" i="1"/>
  <c r="R11" i="1"/>
  <c r="R10" i="1"/>
  <c r="R9" i="1"/>
  <c r="G312" i="1"/>
  <c r="I312" i="1" s="1"/>
  <c r="K312" i="1" s="1"/>
  <c r="M312" i="1" s="1"/>
  <c r="O312" i="1" s="1"/>
  <c r="G270" i="1"/>
  <c r="I270" i="1" s="1"/>
  <c r="K270" i="1" s="1"/>
  <c r="M270" i="1" s="1"/>
  <c r="O270" i="1" s="1"/>
  <c r="G258" i="1"/>
  <c r="G243" i="1"/>
  <c r="I243" i="1" s="1"/>
  <c r="K243" i="1" s="1"/>
  <c r="M243" i="1" s="1"/>
  <c r="O243" i="1" s="1"/>
  <c r="S243" i="1" s="1"/>
  <c r="G231" i="1"/>
  <c r="I231" i="1" s="1"/>
  <c r="K231" i="1" s="1"/>
  <c r="M231" i="1" s="1"/>
  <c r="O231" i="1" s="1"/>
  <c r="S231" i="1" s="1"/>
  <c r="G227" i="1"/>
  <c r="I227" i="1" s="1"/>
  <c r="K227" i="1" s="1"/>
  <c r="M227" i="1" s="1"/>
  <c r="O227" i="1" s="1"/>
  <c r="S227" i="1" s="1"/>
  <c r="G215" i="1"/>
  <c r="I215" i="1" s="1"/>
  <c r="K215" i="1" s="1"/>
  <c r="M215" i="1" s="1"/>
  <c r="O215" i="1" s="1"/>
  <c r="G211" i="1"/>
  <c r="I211" i="1" s="1"/>
  <c r="K211" i="1" s="1"/>
  <c r="M211" i="1" s="1"/>
  <c r="O211" i="1" s="1"/>
  <c r="G193" i="1"/>
  <c r="I193" i="1" s="1"/>
  <c r="K193" i="1" s="1"/>
  <c r="M193" i="1" s="1"/>
  <c r="O193" i="1" s="1"/>
  <c r="S193" i="1" s="1"/>
  <c r="G189" i="1"/>
  <c r="I189" i="1" s="1"/>
  <c r="K189" i="1" s="1"/>
  <c r="M189" i="1" s="1"/>
  <c r="O189" i="1" s="1"/>
  <c r="S189" i="1" s="1"/>
  <c r="G174" i="1"/>
  <c r="I174" i="1" s="1"/>
  <c r="K174" i="1" s="1"/>
  <c r="M174" i="1" s="1"/>
  <c r="O174" i="1" s="1"/>
  <c r="G170" i="1"/>
  <c r="I170" i="1" s="1"/>
  <c r="K170" i="1" s="1"/>
  <c r="M170" i="1" s="1"/>
  <c r="O170" i="1" s="1"/>
  <c r="G158" i="1"/>
  <c r="I158" i="1" s="1"/>
  <c r="K158" i="1" s="1"/>
  <c r="M158" i="1" s="1"/>
  <c r="O158" i="1" s="1"/>
  <c r="G154" i="1"/>
  <c r="I154" i="1" s="1"/>
  <c r="K154" i="1" s="1"/>
  <c r="M154" i="1" s="1"/>
  <c r="O154" i="1" s="1"/>
  <c r="G142" i="1"/>
  <c r="I142" i="1" s="1"/>
  <c r="K142" i="1" s="1"/>
  <c r="M142" i="1" s="1"/>
  <c r="O142" i="1" s="1"/>
  <c r="G138" i="1"/>
  <c r="I138" i="1" s="1"/>
  <c r="K138" i="1" s="1"/>
  <c r="M138" i="1" s="1"/>
  <c r="O138" i="1" s="1"/>
  <c r="G111" i="1"/>
  <c r="I111" i="1" s="1"/>
  <c r="K111" i="1" s="1"/>
  <c r="M111" i="1" s="1"/>
  <c r="O111" i="1" s="1"/>
  <c r="G107" i="1"/>
  <c r="I107" i="1" s="1"/>
  <c r="K107" i="1" s="1"/>
  <c r="M107" i="1" s="1"/>
  <c r="O107" i="1" s="1"/>
  <c r="S107" i="1" s="1"/>
  <c r="W107" i="1" s="1"/>
  <c r="Y107" i="1" s="1"/>
  <c r="G92" i="1"/>
  <c r="I92" i="1" s="1"/>
  <c r="K92" i="1" s="1"/>
  <c r="M92" i="1" s="1"/>
  <c r="O92" i="1" s="1"/>
  <c r="G88" i="1"/>
  <c r="I88" i="1" s="1"/>
  <c r="K88" i="1" s="1"/>
  <c r="M88" i="1" s="1"/>
  <c r="O88" i="1" s="1"/>
  <c r="G76" i="1"/>
  <c r="I76" i="1" s="1"/>
  <c r="K76" i="1" s="1"/>
  <c r="M76" i="1" s="1"/>
  <c r="O76" i="1" s="1"/>
  <c r="G72" i="1"/>
  <c r="I72" i="1" s="1"/>
  <c r="K72" i="1" s="1"/>
  <c r="M72" i="1" s="1"/>
  <c r="G47" i="1"/>
  <c r="I47" i="1" s="1"/>
  <c r="K47" i="1" s="1"/>
  <c r="M47" i="1" s="1"/>
  <c r="O47" i="1" s="1"/>
  <c r="G31" i="1"/>
  <c r="I31" i="1" s="1"/>
  <c r="K31" i="1" s="1"/>
  <c r="M31" i="1" s="1"/>
  <c r="O31" i="1" s="1"/>
  <c r="G15" i="1"/>
  <c r="I15" i="1" s="1"/>
  <c r="K15" i="1" s="1"/>
  <c r="M15" i="1" s="1"/>
  <c r="O15" i="1" s="1"/>
  <c r="F312" i="1"/>
  <c r="F311" i="1"/>
  <c r="G311" i="1" s="1"/>
  <c r="I311" i="1" s="1"/>
  <c r="K311" i="1" s="1"/>
  <c r="M311" i="1" s="1"/>
  <c r="O311" i="1" s="1"/>
  <c r="F310" i="1"/>
  <c r="G310" i="1" s="1"/>
  <c r="F306" i="1"/>
  <c r="G306" i="1" s="1"/>
  <c r="I306" i="1" s="1"/>
  <c r="F302" i="1"/>
  <c r="G302" i="1" s="1"/>
  <c r="I302" i="1" s="1"/>
  <c r="K302" i="1" s="1"/>
  <c r="M302" i="1" s="1"/>
  <c r="O302" i="1" s="1"/>
  <c r="F300" i="1"/>
  <c r="G300" i="1" s="1"/>
  <c r="I300" i="1" s="1"/>
  <c r="K300" i="1" s="1"/>
  <c r="M300" i="1" s="1"/>
  <c r="O300" i="1" s="1"/>
  <c r="F299" i="1"/>
  <c r="G299" i="1" s="1"/>
  <c r="I299" i="1" s="1"/>
  <c r="K299" i="1" s="1"/>
  <c r="M299" i="1" s="1"/>
  <c r="O299" i="1" s="1"/>
  <c r="F298" i="1"/>
  <c r="G298" i="1" s="1"/>
  <c r="I298" i="1" s="1"/>
  <c r="K298" i="1" s="1"/>
  <c r="M298" i="1" s="1"/>
  <c r="O298" i="1" s="1"/>
  <c r="F297" i="1"/>
  <c r="G297" i="1" s="1"/>
  <c r="I297" i="1" s="1"/>
  <c r="K297" i="1" s="1"/>
  <c r="M297" i="1" s="1"/>
  <c r="O297" i="1" s="1"/>
  <c r="F296" i="1"/>
  <c r="G296" i="1" s="1"/>
  <c r="I296" i="1" s="1"/>
  <c r="K296" i="1" s="1"/>
  <c r="M296" i="1" s="1"/>
  <c r="O296" i="1" s="1"/>
  <c r="F295" i="1"/>
  <c r="G295" i="1" s="1"/>
  <c r="I295" i="1" s="1"/>
  <c r="K295" i="1" s="1"/>
  <c r="M295" i="1" s="1"/>
  <c r="O295" i="1" s="1"/>
  <c r="F294" i="1"/>
  <c r="G294" i="1" s="1"/>
  <c r="I294" i="1" s="1"/>
  <c r="K294" i="1" s="1"/>
  <c r="M294" i="1" s="1"/>
  <c r="O294" i="1" s="1"/>
  <c r="F293" i="1"/>
  <c r="G293" i="1" s="1"/>
  <c r="I293" i="1" s="1"/>
  <c r="K293" i="1" s="1"/>
  <c r="M293" i="1" s="1"/>
  <c r="O293" i="1" s="1"/>
  <c r="F292" i="1"/>
  <c r="G292" i="1" s="1"/>
  <c r="I292" i="1" s="1"/>
  <c r="K292" i="1" s="1"/>
  <c r="M292" i="1" s="1"/>
  <c r="O292" i="1" s="1"/>
  <c r="F291" i="1"/>
  <c r="G291" i="1" s="1"/>
  <c r="I291" i="1" s="1"/>
  <c r="K291" i="1" s="1"/>
  <c r="M291" i="1" s="1"/>
  <c r="O291" i="1" s="1"/>
  <c r="F290" i="1"/>
  <c r="G290" i="1" s="1"/>
  <c r="I290" i="1" s="1"/>
  <c r="K290" i="1" s="1"/>
  <c r="M290" i="1" s="1"/>
  <c r="O290" i="1" s="1"/>
  <c r="F289" i="1"/>
  <c r="G289" i="1" s="1"/>
  <c r="I289" i="1" s="1"/>
  <c r="K289" i="1" s="1"/>
  <c r="M289" i="1" s="1"/>
  <c r="O289" i="1" s="1"/>
  <c r="F288" i="1"/>
  <c r="G288" i="1" s="1"/>
  <c r="I288" i="1" s="1"/>
  <c r="K288" i="1" s="1"/>
  <c r="M288" i="1" s="1"/>
  <c r="O288" i="1" s="1"/>
  <c r="F287" i="1"/>
  <c r="G287" i="1" s="1"/>
  <c r="I287" i="1" s="1"/>
  <c r="K287" i="1" s="1"/>
  <c r="M287" i="1" s="1"/>
  <c r="O287" i="1" s="1"/>
  <c r="F286" i="1"/>
  <c r="G286" i="1" s="1"/>
  <c r="I286" i="1" s="1"/>
  <c r="K286" i="1" s="1"/>
  <c r="M286" i="1" s="1"/>
  <c r="O286" i="1" s="1"/>
  <c r="F285" i="1"/>
  <c r="G285" i="1" s="1"/>
  <c r="I285" i="1" s="1"/>
  <c r="K285" i="1" s="1"/>
  <c r="M285" i="1" s="1"/>
  <c r="O285" i="1" s="1"/>
  <c r="F284" i="1"/>
  <c r="G284" i="1" s="1"/>
  <c r="I284" i="1" s="1"/>
  <c r="K284" i="1" s="1"/>
  <c r="M284" i="1" s="1"/>
  <c r="O284" i="1" s="1"/>
  <c r="F283" i="1"/>
  <c r="G283" i="1" s="1"/>
  <c r="I283" i="1" s="1"/>
  <c r="K283" i="1" s="1"/>
  <c r="M283" i="1" s="1"/>
  <c r="O283" i="1" s="1"/>
  <c r="F282" i="1"/>
  <c r="G282" i="1" s="1"/>
  <c r="I282" i="1" s="1"/>
  <c r="K282" i="1" s="1"/>
  <c r="M282" i="1" s="1"/>
  <c r="O282" i="1" s="1"/>
  <c r="F281" i="1"/>
  <c r="G281" i="1" s="1"/>
  <c r="I281" i="1" s="1"/>
  <c r="K281" i="1" s="1"/>
  <c r="M281" i="1" s="1"/>
  <c r="O281" i="1" s="1"/>
  <c r="F280" i="1"/>
  <c r="G280" i="1" s="1"/>
  <c r="I280" i="1" s="1"/>
  <c r="K280" i="1" s="1"/>
  <c r="M280" i="1" s="1"/>
  <c r="O280" i="1" s="1"/>
  <c r="F279" i="1"/>
  <c r="G279" i="1" s="1"/>
  <c r="I279" i="1" s="1"/>
  <c r="K279" i="1" s="1"/>
  <c r="M279" i="1" s="1"/>
  <c r="O279" i="1" s="1"/>
  <c r="F278" i="1"/>
  <c r="G278" i="1" s="1"/>
  <c r="I278" i="1" s="1"/>
  <c r="K278" i="1" s="1"/>
  <c r="M278" i="1" s="1"/>
  <c r="O278" i="1" s="1"/>
  <c r="F277" i="1"/>
  <c r="G277" i="1" s="1"/>
  <c r="I277" i="1" s="1"/>
  <c r="K277" i="1" s="1"/>
  <c r="M277" i="1" s="1"/>
  <c r="O277" i="1" s="1"/>
  <c r="F276" i="1"/>
  <c r="G276" i="1" s="1"/>
  <c r="I276" i="1" s="1"/>
  <c r="K276" i="1" s="1"/>
  <c r="M276" i="1" s="1"/>
  <c r="O276" i="1" s="1"/>
  <c r="F275" i="1"/>
  <c r="G275" i="1" s="1"/>
  <c r="I275" i="1" s="1"/>
  <c r="K275" i="1" s="1"/>
  <c r="M275" i="1" s="1"/>
  <c r="O275" i="1" s="1"/>
  <c r="F274" i="1"/>
  <c r="G274" i="1" s="1"/>
  <c r="I274" i="1" s="1"/>
  <c r="K274" i="1" s="1"/>
  <c r="M274" i="1" s="1"/>
  <c r="O274" i="1" s="1"/>
  <c r="F273" i="1"/>
  <c r="G273" i="1" s="1"/>
  <c r="I273" i="1" s="1"/>
  <c r="K273" i="1" s="1"/>
  <c r="M273" i="1" s="1"/>
  <c r="O273" i="1" s="1"/>
  <c r="F272" i="1"/>
  <c r="G272" i="1" s="1"/>
  <c r="I272" i="1" s="1"/>
  <c r="K272" i="1" s="1"/>
  <c r="M272" i="1" s="1"/>
  <c r="O272" i="1" s="1"/>
  <c r="F271" i="1"/>
  <c r="G271" i="1" s="1"/>
  <c r="I271" i="1" s="1"/>
  <c r="K271" i="1" s="1"/>
  <c r="M271" i="1" s="1"/>
  <c r="O271" i="1" s="1"/>
  <c r="F270" i="1"/>
  <c r="F269" i="1"/>
  <c r="G269" i="1" s="1"/>
  <c r="I269" i="1" s="1"/>
  <c r="K269" i="1" s="1"/>
  <c r="M269" i="1" s="1"/>
  <c r="O269" i="1" s="1"/>
  <c r="F268" i="1"/>
  <c r="G268" i="1" s="1"/>
  <c r="I268" i="1" s="1"/>
  <c r="K268" i="1" s="1"/>
  <c r="M268" i="1" s="1"/>
  <c r="O268" i="1" s="1"/>
  <c r="F267" i="1"/>
  <c r="G267" i="1" s="1"/>
  <c r="I267" i="1" s="1"/>
  <c r="K267" i="1" s="1"/>
  <c r="M267" i="1" s="1"/>
  <c r="O267" i="1" s="1"/>
  <c r="F266" i="1"/>
  <c r="G266" i="1" s="1"/>
  <c r="I266" i="1" s="1"/>
  <c r="K266" i="1" s="1"/>
  <c r="M266" i="1" s="1"/>
  <c r="O266" i="1" s="1"/>
  <c r="F265" i="1"/>
  <c r="G265" i="1" s="1"/>
  <c r="I265" i="1" s="1"/>
  <c r="K265" i="1" s="1"/>
  <c r="M265" i="1" s="1"/>
  <c r="O265" i="1" s="1"/>
  <c r="F264" i="1"/>
  <c r="G264" i="1" s="1"/>
  <c r="I264" i="1" s="1"/>
  <c r="K264" i="1" s="1"/>
  <c r="M264" i="1" s="1"/>
  <c r="O264" i="1" s="1"/>
  <c r="F263" i="1"/>
  <c r="G263" i="1" s="1"/>
  <c r="I263" i="1" s="1"/>
  <c r="K263" i="1" s="1"/>
  <c r="M263" i="1" s="1"/>
  <c r="O263" i="1" s="1"/>
  <c r="F262" i="1"/>
  <c r="G262" i="1" s="1"/>
  <c r="I262" i="1" s="1"/>
  <c r="K262" i="1" s="1"/>
  <c r="M262" i="1" s="1"/>
  <c r="O262" i="1" s="1"/>
  <c r="F261" i="1"/>
  <c r="G261" i="1" s="1"/>
  <c r="I261" i="1" s="1"/>
  <c r="K261" i="1" s="1"/>
  <c r="M261" i="1" s="1"/>
  <c r="O261" i="1" s="1"/>
  <c r="F260" i="1"/>
  <c r="G260" i="1" s="1"/>
  <c r="I260" i="1" s="1"/>
  <c r="K260" i="1" s="1"/>
  <c r="M260" i="1" s="1"/>
  <c r="O260" i="1" s="1"/>
  <c r="F259" i="1"/>
  <c r="G259" i="1" s="1"/>
  <c r="I259" i="1" s="1"/>
  <c r="K259" i="1" s="1"/>
  <c r="M259" i="1" s="1"/>
  <c r="O259" i="1" s="1"/>
  <c r="F258" i="1"/>
  <c r="F254" i="1"/>
  <c r="G254" i="1" s="1"/>
  <c r="I254" i="1" s="1"/>
  <c r="K254" i="1" s="1"/>
  <c r="M254" i="1" s="1"/>
  <c r="O254" i="1" s="1"/>
  <c r="F253" i="1"/>
  <c r="G253" i="1" s="1"/>
  <c r="F249" i="1"/>
  <c r="F250" i="1" s="1"/>
  <c r="F243" i="1"/>
  <c r="F242" i="1"/>
  <c r="G242" i="1" s="1"/>
  <c r="I242" i="1" s="1"/>
  <c r="K242" i="1" s="1"/>
  <c r="M242" i="1" s="1"/>
  <c r="O242" i="1" s="1"/>
  <c r="F241" i="1"/>
  <c r="G241" i="1" s="1"/>
  <c r="I241" i="1" s="1"/>
  <c r="K241" i="1" s="1"/>
  <c r="M241" i="1" s="1"/>
  <c r="O241" i="1" s="1"/>
  <c r="S241" i="1" s="1"/>
  <c r="F240" i="1"/>
  <c r="G240" i="1" s="1"/>
  <c r="I240" i="1" s="1"/>
  <c r="K240" i="1" s="1"/>
  <c r="M240" i="1" s="1"/>
  <c r="O240" i="1" s="1"/>
  <c r="F239" i="1"/>
  <c r="G239" i="1" s="1"/>
  <c r="I239" i="1" s="1"/>
  <c r="K239" i="1" s="1"/>
  <c r="M239" i="1" s="1"/>
  <c r="O239" i="1" s="1"/>
  <c r="S239" i="1" s="1"/>
  <c r="F238" i="1"/>
  <c r="G238" i="1" s="1"/>
  <c r="I238" i="1" s="1"/>
  <c r="K238" i="1" s="1"/>
  <c r="M238" i="1" s="1"/>
  <c r="O238" i="1" s="1"/>
  <c r="F237" i="1"/>
  <c r="G237" i="1" s="1"/>
  <c r="I237" i="1" s="1"/>
  <c r="K237" i="1" s="1"/>
  <c r="M237" i="1" s="1"/>
  <c r="O237" i="1" s="1"/>
  <c r="S237" i="1" s="1"/>
  <c r="F236" i="1"/>
  <c r="G236" i="1" s="1"/>
  <c r="I236" i="1" s="1"/>
  <c r="K236" i="1" s="1"/>
  <c r="M236" i="1" s="1"/>
  <c r="O236" i="1" s="1"/>
  <c r="F235" i="1"/>
  <c r="G235" i="1" s="1"/>
  <c r="I235" i="1" s="1"/>
  <c r="K235" i="1" s="1"/>
  <c r="M235" i="1" s="1"/>
  <c r="O235" i="1" s="1"/>
  <c r="S235" i="1" s="1"/>
  <c r="F234" i="1"/>
  <c r="G234" i="1" s="1"/>
  <c r="I234" i="1" s="1"/>
  <c r="K234" i="1" s="1"/>
  <c r="M234" i="1" s="1"/>
  <c r="O234" i="1" s="1"/>
  <c r="F233" i="1"/>
  <c r="G233" i="1" s="1"/>
  <c r="I233" i="1" s="1"/>
  <c r="K233" i="1" s="1"/>
  <c r="M233" i="1" s="1"/>
  <c r="O233" i="1" s="1"/>
  <c r="S233" i="1" s="1"/>
  <c r="F232" i="1"/>
  <c r="G232" i="1" s="1"/>
  <c r="I232" i="1" s="1"/>
  <c r="K232" i="1" s="1"/>
  <c r="M232" i="1" s="1"/>
  <c r="O232" i="1" s="1"/>
  <c r="F231" i="1"/>
  <c r="F230" i="1"/>
  <c r="G230" i="1" s="1"/>
  <c r="I230" i="1" s="1"/>
  <c r="K230" i="1" s="1"/>
  <c r="M230" i="1" s="1"/>
  <c r="O230" i="1" s="1"/>
  <c r="F229" i="1"/>
  <c r="G229" i="1" s="1"/>
  <c r="I229" i="1" s="1"/>
  <c r="K229" i="1" s="1"/>
  <c r="M229" i="1" s="1"/>
  <c r="O229" i="1" s="1"/>
  <c r="S229" i="1" s="1"/>
  <c r="F228" i="1"/>
  <c r="G228" i="1" s="1"/>
  <c r="I228" i="1" s="1"/>
  <c r="K228" i="1" s="1"/>
  <c r="M228" i="1" s="1"/>
  <c r="O228" i="1" s="1"/>
  <c r="F227" i="1"/>
  <c r="F226" i="1"/>
  <c r="G226" i="1" s="1"/>
  <c r="I226" i="1" s="1"/>
  <c r="K226" i="1" s="1"/>
  <c r="M226" i="1" s="1"/>
  <c r="O226" i="1" s="1"/>
  <c r="F225" i="1"/>
  <c r="G225" i="1" s="1"/>
  <c r="I225" i="1" s="1"/>
  <c r="K225" i="1" s="1"/>
  <c r="M225" i="1" s="1"/>
  <c r="O225" i="1" s="1"/>
  <c r="S225" i="1" s="1"/>
  <c r="F224" i="1"/>
  <c r="G224" i="1" s="1"/>
  <c r="I224" i="1" s="1"/>
  <c r="K224" i="1" s="1"/>
  <c r="M224" i="1" s="1"/>
  <c r="O224" i="1" s="1"/>
  <c r="F223" i="1"/>
  <c r="G223" i="1" s="1"/>
  <c r="I223" i="1" s="1"/>
  <c r="K223" i="1" s="1"/>
  <c r="M223" i="1" s="1"/>
  <c r="O223" i="1" s="1"/>
  <c r="F222" i="1"/>
  <c r="G222" i="1" s="1"/>
  <c r="I222" i="1" s="1"/>
  <c r="K222" i="1" s="1"/>
  <c r="M222" i="1" s="1"/>
  <c r="O222" i="1" s="1"/>
  <c r="F221" i="1"/>
  <c r="G221" i="1" s="1"/>
  <c r="I221" i="1" s="1"/>
  <c r="K221" i="1" s="1"/>
  <c r="M221" i="1" s="1"/>
  <c r="O221" i="1" s="1"/>
  <c r="F220" i="1"/>
  <c r="G220" i="1" s="1"/>
  <c r="I220" i="1" s="1"/>
  <c r="K220" i="1" s="1"/>
  <c r="M220" i="1" s="1"/>
  <c r="O220" i="1" s="1"/>
  <c r="F219" i="1"/>
  <c r="G219" i="1" s="1"/>
  <c r="I219" i="1" s="1"/>
  <c r="K219" i="1" s="1"/>
  <c r="M219" i="1" s="1"/>
  <c r="O219" i="1" s="1"/>
  <c r="F218" i="1"/>
  <c r="G218" i="1" s="1"/>
  <c r="I218" i="1" s="1"/>
  <c r="K218" i="1" s="1"/>
  <c r="M218" i="1" s="1"/>
  <c r="O218" i="1" s="1"/>
  <c r="F217" i="1"/>
  <c r="G217" i="1" s="1"/>
  <c r="I217" i="1" s="1"/>
  <c r="K217" i="1" s="1"/>
  <c r="M217" i="1" s="1"/>
  <c r="O217" i="1" s="1"/>
  <c r="F216" i="1"/>
  <c r="G216" i="1" s="1"/>
  <c r="I216" i="1" s="1"/>
  <c r="K216" i="1" s="1"/>
  <c r="M216" i="1" s="1"/>
  <c r="O216" i="1" s="1"/>
  <c r="F215" i="1"/>
  <c r="F214" i="1"/>
  <c r="G214" i="1" s="1"/>
  <c r="I214" i="1" s="1"/>
  <c r="K214" i="1" s="1"/>
  <c r="M214" i="1" s="1"/>
  <c r="O214" i="1" s="1"/>
  <c r="F213" i="1"/>
  <c r="G213" i="1" s="1"/>
  <c r="I213" i="1" s="1"/>
  <c r="K213" i="1" s="1"/>
  <c r="M213" i="1" s="1"/>
  <c r="O213" i="1" s="1"/>
  <c r="F212" i="1"/>
  <c r="G212" i="1" s="1"/>
  <c r="I212" i="1" s="1"/>
  <c r="K212" i="1" s="1"/>
  <c r="M212" i="1" s="1"/>
  <c r="O212" i="1" s="1"/>
  <c r="F211" i="1"/>
  <c r="F210" i="1"/>
  <c r="G210" i="1" s="1"/>
  <c r="I210" i="1" s="1"/>
  <c r="K210" i="1" s="1"/>
  <c r="M210" i="1" s="1"/>
  <c r="O210" i="1" s="1"/>
  <c r="F209" i="1"/>
  <c r="G209" i="1" s="1"/>
  <c r="I209" i="1" s="1"/>
  <c r="K209" i="1" s="1"/>
  <c r="M209" i="1" s="1"/>
  <c r="O209" i="1" s="1"/>
  <c r="F208" i="1"/>
  <c r="G208" i="1" s="1"/>
  <c r="I208" i="1" s="1"/>
  <c r="K208" i="1" s="1"/>
  <c r="M208" i="1" s="1"/>
  <c r="O208" i="1" s="1"/>
  <c r="F207" i="1"/>
  <c r="F203" i="1"/>
  <c r="G203" i="1" s="1"/>
  <c r="I203" i="1" s="1"/>
  <c r="K203" i="1" s="1"/>
  <c r="M203" i="1" s="1"/>
  <c r="O203" i="1" s="1"/>
  <c r="F202" i="1"/>
  <c r="G202" i="1" s="1"/>
  <c r="I202" i="1" s="1"/>
  <c r="K202" i="1" s="1"/>
  <c r="M202" i="1" s="1"/>
  <c r="O202" i="1" s="1"/>
  <c r="F201" i="1"/>
  <c r="G201" i="1" s="1"/>
  <c r="I201" i="1" s="1"/>
  <c r="K201" i="1" s="1"/>
  <c r="M201" i="1" s="1"/>
  <c r="O201" i="1" s="1"/>
  <c r="F200" i="1"/>
  <c r="G200" i="1" s="1"/>
  <c r="I200" i="1" s="1"/>
  <c r="K200" i="1" s="1"/>
  <c r="M200" i="1" s="1"/>
  <c r="F199" i="1"/>
  <c r="G199" i="1" s="1"/>
  <c r="F195" i="1"/>
  <c r="G195" i="1" s="1"/>
  <c r="I195" i="1" s="1"/>
  <c r="K195" i="1" s="1"/>
  <c r="M195" i="1" s="1"/>
  <c r="O195" i="1" s="1"/>
  <c r="S195" i="1" s="1"/>
  <c r="F194" i="1"/>
  <c r="G194" i="1" s="1"/>
  <c r="I194" i="1" s="1"/>
  <c r="K194" i="1" s="1"/>
  <c r="M194" i="1" s="1"/>
  <c r="O194" i="1" s="1"/>
  <c r="F193" i="1"/>
  <c r="F192" i="1"/>
  <c r="G192" i="1" s="1"/>
  <c r="I192" i="1" s="1"/>
  <c r="K192" i="1" s="1"/>
  <c r="M192" i="1" s="1"/>
  <c r="O192" i="1" s="1"/>
  <c r="F191" i="1"/>
  <c r="G191" i="1" s="1"/>
  <c r="I191" i="1" s="1"/>
  <c r="K191" i="1" s="1"/>
  <c r="M191" i="1" s="1"/>
  <c r="O191" i="1" s="1"/>
  <c r="S191" i="1" s="1"/>
  <c r="F190" i="1"/>
  <c r="G190" i="1" s="1"/>
  <c r="I190" i="1" s="1"/>
  <c r="K190" i="1" s="1"/>
  <c r="M190" i="1" s="1"/>
  <c r="O190" i="1" s="1"/>
  <c r="F189" i="1"/>
  <c r="F188" i="1"/>
  <c r="G188" i="1" s="1"/>
  <c r="I188" i="1" s="1"/>
  <c r="K188" i="1" s="1"/>
  <c r="M188" i="1" s="1"/>
  <c r="O188" i="1" s="1"/>
  <c r="F187" i="1"/>
  <c r="G187" i="1" s="1"/>
  <c r="I187" i="1" s="1"/>
  <c r="K187" i="1" s="1"/>
  <c r="M187" i="1" s="1"/>
  <c r="O187" i="1" s="1"/>
  <c r="S187" i="1" s="1"/>
  <c r="F186" i="1"/>
  <c r="G186" i="1" s="1"/>
  <c r="I186" i="1" s="1"/>
  <c r="K186" i="1" s="1"/>
  <c r="M186" i="1" s="1"/>
  <c r="O186" i="1" s="1"/>
  <c r="F185" i="1"/>
  <c r="G185" i="1" s="1"/>
  <c r="I185" i="1" s="1"/>
  <c r="K185" i="1" s="1"/>
  <c r="M185" i="1" s="1"/>
  <c r="O185" i="1" s="1"/>
  <c r="S185" i="1" s="1"/>
  <c r="F184" i="1"/>
  <c r="G184" i="1" s="1"/>
  <c r="I184" i="1" s="1"/>
  <c r="K184" i="1" s="1"/>
  <c r="M184" i="1" s="1"/>
  <c r="O184" i="1" s="1"/>
  <c r="F183" i="1"/>
  <c r="G183" i="1" s="1"/>
  <c r="I183" i="1" s="1"/>
  <c r="K183" i="1" s="1"/>
  <c r="M183" i="1" s="1"/>
  <c r="O183" i="1" s="1"/>
  <c r="S183" i="1" s="1"/>
  <c r="F182" i="1"/>
  <c r="G182" i="1" s="1"/>
  <c r="I182" i="1" s="1"/>
  <c r="K182" i="1" s="1"/>
  <c r="M182" i="1" s="1"/>
  <c r="O182" i="1" s="1"/>
  <c r="F181" i="1"/>
  <c r="G181" i="1" s="1"/>
  <c r="I181" i="1" s="1"/>
  <c r="K181" i="1" s="1"/>
  <c r="M181" i="1" s="1"/>
  <c r="O181" i="1" s="1"/>
  <c r="F180" i="1"/>
  <c r="G180" i="1" s="1"/>
  <c r="I180" i="1" s="1"/>
  <c r="K180" i="1" s="1"/>
  <c r="M180" i="1" s="1"/>
  <c r="O180" i="1" s="1"/>
  <c r="F179" i="1"/>
  <c r="G179" i="1" s="1"/>
  <c r="F175" i="1"/>
  <c r="G175" i="1" s="1"/>
  <c r="I175" i="1" s="1"/>
  <c r="K175" i="1" s="1"/>
  <c r="M175" i="1" s="1"/>
  <c r="O175" i="1" s="1"/>
  <c r="S175" i="1" s="1"/>
  <c r="F174" i="1"/>
  <c r="F173" i="1"/>
  <c r="G173" i="1" s="1"/>
  <c r="I173" i="1" s="1"/>
  <c r="K173" i="1" s="1"/>
  <c r="M173" i="1" s="1"/>
  <c r="O173" i="1" s="1"/>
  <c r="F172" i="1"/>
  <c r="G172" i="1" s="1"/>
  <c r="I172" i="1" s="1"/>
  <c r="K172" i="1" s="1"/>
  <c r="M172" i="1" s="1"/>
  <c r="O172" i="1" s="1"/>
  <c r="F171" i="1"/>
  <c r="G171" i="1" s="1"/>
  <c r="I171" i="1" s="1"/>
  <c r="K171" i="1" s="1"/>
  <c r="M171" i="1" s="1"/>
  <c r="O171" i="1" s="1"/>
  <c r="F170" i="1"/>
  <c r="F169" i="1"/>
  <c r="G169" i="1" s="1"/>
  <c r="I169" i="1" s="1"/>
  <c r="K169" i="1" s="1"/>
  <c r="M169" i="1" s="1"/>
  <c r="O169" i="1" s="1"/>
  <c r="S169" i="1" s="1"/>
  <c r="F168" i="1"/>
  <c r="G168" i="1" s="1"/>
  <c r="I168" i="1" s="1"/>
  <c r="K168" i="1" s="1"/>
  <c r="M168" i="1" s="1"/>
  <c r="O168" i="1" s="1"/>
  <c r="F167" i="1"/>
  <c r="G167" i="1" s="1"/>
  <c r="I167" i="1" s="1"/>
  <c r="K167" i="1" s="1"/>
  <c r="M167" i="1" s="1"/>
  <c r="O167" i="1" s="1"/>
  <c r="S167" i="1" s="1"/>
  <c r="F166" i="1"/>
  <c r="G166" i="1" s="1"/>
  <c r="I166" i="1" s="1"/>
  <c r="K166" i="1" s="1"/>
  <c r="M166" i="1" s="1"/>
  <c r="O166" i="1" s="1"/>
  <c r="F165" i="1"/>
  <c r="G165" i="1" s="1"/>
  <c r="I165" i="1" s="1"/>
  <c r="K165" i="1" s="1"/>
  <c r="M165" i="1" s="1"/>
  <c r="O165" i="1" s="1"/>
  <c r="F164" i="1"/>
  <c r="G164" i="1" s="1"/>
  <c r="I164" i="1" s="1"/>
  <c r="K164" i="1" s="1"/>
  <c r="M164" i="1" s="1"/>
  <c r="O164" i="1" s="1"/>
  <c r="F163" i="1"/>
  <c r="G163" i="1" s="1"/>
  <c r="I163" i="1" s="1"/>
  <c r="K163" i="1" s="1"/>
  <c r="M163" i="1" s="1"/>
  <c r="O163" i="1" s="1"/>
  <c r="F162" i="1"/>
  <c r="G162" i="1" s="1"/>
  <c r="I162" i="1" s="1"/>
  <c r="K162" i="1" s="1"/>
  <c r="M162" i="1" s="1"/>
  <c r="O162" i="1" s="1"/>
  <c r="F161" i="1"/>
  <c r="G161" i="1" s="1"/>
  <c r="I161" i="1" s="1"/>
  <c r="K161" i="1" s="1"/>
  <c r="M161" i="1" s="1"/>
  <c r="O161" i="1" s="1"/>
  <c r="S161" i="1" s="1"/>
  <c r="F160" i="1"/>
  <c r="G160" i="1" s="1"/>
  <c r="I160" i="1" s="1"/>
  <c r="K160" i="1" s="1"/>
  <c r="M160" i="1" s="1"/>
  <c r="O160" i="1" s="1"/>
  <c r="F159" i="1"/>
  <c r="G159" i="1" s="1"/>
  <c r="I159" i="1" s="1"/>
  <c r="K159" i="1" s="1"/>
  <c r="M159" i="1" s="1"/>
  <c r="O159" i="1" s="1"/>
  <c r="S159" i="1" s="1"/>
  <c r="F158" i="1"/>
  <c r="F157" i="1"/>
  <c r="G157" i="1" s="1"/>
  <c r="I157" i="1" s="1"/>
  <c r="K157" i="1" s="1"/>
  <c r="M157" i="1" s="1"/>
  <c r="O157" i="1" s="1"/>
  <c r="F156" i="1"/>
  <c r="G156" i="1" s="1"/>
  <c r="I156" i="1" s="1"/>
  <c r="K156" i="1" s="1"/>
  <c r="M156" i="1" s="1"/>
  <c r="O156" i="1" s="1"/>
  <c r="F155" i="1"/>
  <c r="G155" i="1" s="1"/>
  <c r="I155" i="1" s="1"/>
  <c r="K155" i="1" s="1"/>
  <c r="M155" i="1" s="1"/>
  <c r="O155" i="1" s="1"/>
  <c r="F154" i="1"/>
  <c r="F153" i="1"/>
  <c r="G153" i="1" s="1"/>
  <c r="I153" i="1" s="1"/>
  <c r="K153" i="1" s="1"/>
  <c r="M153" i="1" s="1"/>
  <c r="O153" i="1" s="1"/>
  <c r="S153" i="1" s="1"/>
  <c r="F152" i="1"/>
  <c r="G152" i="1" s="1"/>
  <c r="I152" i="1" s="1"/>
  <c r="K152" i="1" s="1"/>
  <c r="M152" i="1" s="1"/>
  <c r="O152" i="1" s="1"/>
  <c r="F151" i="1"/>
  <c r="G151" i="1" s="1"/>
  <c r="I151" i="1" s="1"/>
  <c r="K151" i="1" s="1"/>
  <c r="M151" i="1" s="1"/>
  <c r="O151" i="1" s="1"/>
  <c r="S151" i="1" s="1"/>
  <c r="F150" i="1"/>
  <c r="G150" i="1" s="1"/>
  <c r="I150" i="1" s="1"/>
  <c r="K150" i="1" s="1"/>
  <c r="M150" i="1" s="1"/>
  <c r="O150" i="1" s="1"/>
  <c r="F149" i="1"/>
  <c r="G149" i="1" s="1"/>
  <c r="I149" i="1" s="1"/>
  <c r="K149" i="1" s="1"/>
  <c r="M149" i="1" s="1"/>
  <c r="O149" i="1" s="1"/>
  <c r="F148" i="1"/>
  <c r="G148" i="1" s="1"/>
  <c r="I148" i="1" s="1"/>
  <c r="K148" i="1" s="1"/>
  <c r="M148" i="1" s="1"/>
  <c r="O148" i="1" s="1"/>
  <c r="F147" i="1"/>
  <c r="G147" i="1" s="1"/>
  <c r="I147" i="1" s="1"/>
  <c r="K147" i="1" s="1"/>
  <c r="M147" i="1" s="1"/>
  <c r="O147" i="1" s="1"/>
  <c r="F146" i="1"/>
  <c r="G146" i="1" s="1"/>
  <c r="I146" i="1" s="1"/>
  <c r="K146" i="1" s="1"/>
  <c r="M146" i="1" s="1"/>
  <c r="O146" i="1" s="1"/>
  <c r="F145" i="1"/>
  <c r="G145" i="1" s="1"/>
  <c r="I145" i="1" s="1"/>
  <c r="K145" i="1" s="1"/>
  <c r="M145" i="1" s="1"/>
  <c r="O145" i="1" s="1"/>
  <c r="S145" i="1" s="1"/>
  <c r="F144" i="1"/>
  <c r="G144" i="1" s="1"/>
  <c r="I144" i="1" s="1"/>
  <c r="K144" i="1" s="1"/>
  <c r="M144" i="1" s="1"/>
  <c r="O144" i="1" s="1"/>
  <c r="F143" i="1"/>
  <c r="G143" i="1" s="1"/>
  <c r="I143" i="1" s="1"/>
  <c r="K143" i="1" s="1"/>
  <c r="M143" i="1" s="1"/>
  <c r="O143" i="1" s="1"/>
  <c r="S143" i="1" s="1"/>
  <c r="F142" i="1"/>
  <c r="F141" i="1"/>
  <c r="G141" i="1" s="1"/>
  <c r="I141" i="1" s="1"/>
  <c r="K141" i="1" s="1"/>
  <c r="M141" i="1" s="1"/>
  <c r="O141" i="1" s="1"/>
  <c r="F140" i="1"/>
  <c r="G140" i="1" s="1"/>
  <c r="I140" i="1" s="1"/>
  <c r="K140" i="1" s="1"/>
  <c r="M140" i="1" s="1"/>
  <c r="F139" i="1"/>
  <c r="G139" i="1" s="1"/>
  <c r="I139" i="1" s="1"/>
  <c r="K139" i="1" s="1"/>
  <c r="M139" i="1" s="1"/>
  <c r="O139" i="1" s="1"/>
  <c r="F138" i="1"/>
  <c r="F137" i="1"/>
  <c r="G137" i="1" s="1"/>
  <c r="F133" i="1"/>
  <c r="G133" i="1" s="1"/>
  <c r="I133" i="1" s="1"/>
  <c r="K133" i="1" s="1"/>
  <c r="M133" i="1" s="1"/>
  <c r="O133" i="1" s="1"/>
  <c r="S133" i="1" s="1"/>
  <c r="F132" i="1"/>
  <c r="F128" i="1"/>
  <c r="G128" i="1" s="1"/>
  <c r="I128" i="1" s="1"/>
  <c r="K128" i="1" s="1"/>
  <c r="M128" i="1" s="1"/>
  <c r="F127" i="1"/>
  <c r="G127" i="1" s="1"/>
  <c r="I127" i="1" s="1"/>
  <c r="K127" i="1" s="1"/>
  <c r="M127" i="1" s="1"/>
  <c r="O127" i="1" s="1"/>
  <c r="S127" i="1" s="1"/>
  <c r="F126" i="1"/>
  <c r="G126" i="1" s="1"/>
  <c r="F122" i="1"/>
  <c r="G122" i="1" s="1"/>
  <c r="I122" i="1" s="1"/>
  <c r="K122" i="1" s="1"/>
  <c r="M122" i="1" s="1"/>
  <c r="F121" i="1"/>
  <c r="F117" i="1"/>
  <c r="G117" i="1" s="1"/>
  <c r="I117" i="1" s="1"/>
  <c r="K117" i="1" s="1"/>
  <c r="M117" i="1" s="1"/>
  <c r="O117" i="1" s="1"/>
  <c r="F116" i="1"/>
  <c r="F112" i="1"/>
  <c r="G112" i="1" s="1"/>
  <c r="I112" i="1" s="1"/>
  <c r="K112" i="1" s="1"/>
  <c r="M112" i="1" s="1"/>
  <c r="O112" i="1" s="1"/>
  <c r="F111" i="1"/>
  <c r="F110" i="1"/>
  <c r="G110" i="1" s="1"/>
  <c r="I110" i="1" s="1"/>
  <c r="K110" i="1" s="1"/>
  <c r="M110" i="1" s="1"/>
  <c r="O110" i="1" s="1"/>
  <c r="F109" i="1"/>
  <c r="G109" i="1" s="1"/>
  <c r="I109" i="1" s="1"/>
  <c r="K109" i="1" s="1"/>
  <c r="M109" i="1" s="1"/>
  <c r="O109" i="1" s="1"/>
  <c r="S109" i="1" s="1"/>
  <c r="F108" i="1"/>
  <c r="G108" i="1" s="1"/>
  <c r="I108" i="1" s="1"/>
  <c r="K108" i="1" s="1"/>
  <c r="M108" i="1" s="1"/>
  <c r="O108" i="1" s="1"/>
  <c r="F107" i="1"/>
  <c r="F106" i="1"/>
  <c r="G106" i="1" s="1"/>
  <c r="I106" i="1" s="1"/>
  <c r="K106" i="1" s="1"/>
  <c r="M106" i="1" s="1"/>
  <c r="O106" i="1" s="1"/>
  <c r="F105" i="1"/>
  <c r="G105" i="1" s="1"/>
  <c r="I105" i="1" s="1"/>
  <c r="K105" i="1" s="1"/>
  <c r="M105" i="1" s="1"/>
  <c r="F104" i="1"/>
  <c r="F100" i="1"/>
  <c r="G100" i="1" s="1"/>
  <c r="I100" i="1" s="1"/>
  <c r="K100" i="1" s="1"/>
  <c r="M100" i="1" s="1"/>
  <c r="O100" i="1" s="1"/>
  <c r="F99" i="1"/>
  <c r="G99" i="1" s="1"/>
  <c r="I99" i="1" s="1"/>
  <c r="K99" i="1" s="1"/>
  <c r="M99" i="1" s="1"/>
  <c r="O99" i="1" s="1"/>
  <c r="S99" i="1" s="1"/>
  <c r="F98" i="1"/>
  <c r="G98" i="1" s="1"/>
  <c r="I98" i="1" s="1"/>
  <c r="K98" i="1" s="1"/>
  <c r="M98" i="1" s="1"/>
  <c r="O98" i="1" s="1"/>
  <c r="F97" i="1"/>
  <c r="G97" i="1" s="1"/>
  <c r="I97" i="1" s="1"/>
  <c r="K97" i="1" s="1"/>
  <c r="M97" i="1" s="1"/>
  <c r="O97" i="1" s="1"/>
  <c r="F96" i="1"/>
  <c r="G96" i="1" s="1"/>
  <c r="I96" i="1" s="1"/>
  <c r="K96" i="1" s="1"/>
  <c r="M96" i="1" s="1"/>
  <c r="O96" i="1" s="1"/>
  <c r="F95" i="1"/>
  <c r="G95" i="1" s="1"/>
  <c r="I95" i="1" s="1"/>
  <c r="K95" i="1" s="1"/>
  <c r="M95" i="1" s="1"/>
  <c r="O95" i="1" s="1"/>
  <c r="F94" i="1"/>
  <c r="G94" i="1" s="1"/>
  <c r="I94" i="1" s="1"/>
  <c r="K94" i="1" s="1"/>
  <c r="M94" i="1" s="1"/>
  <c r="O94" i="1" s="1"/>
  <c r="F93" i="1"/>
  <c r="G93" i="1" s="1"/>
  <c r="I93" i="1" s="1"/>
  <c r="K93" i="1" s="1"/>
  <c r="M93" i="1" s="1"/>
  <c r="O93" i="1" s="1"/>
  <c r="S93" i="1" s="1"/>
  <c r="F92" i="1"/>
  <c r="F91" i="1"/>
  <c r="G91" i="1" s="1"/>
  <c r="I91" i="1" s="1"/>
  <c r="K91" i="1" s="1"/>
  <c r="M91" i="1" s="1"/>
  <c r="O91" i="1" s="1"/>
  <c r="S91" i="1" s="1"/>
  <c r="F90" i="1"/>
  <c r="G90" i="1" s="1"/>
  <c r="I90" i="1" s="1"/>
  <c r="K90" i="1" s="1"/>
  <c r="M90" i="1" s="1"/>
  <c r="O90" i="1" s="1"/>
  <c r="F89" i="1"/>
  <c r="G89" i="1" s="1"/>
  <c r="I89" i="1" s="1"/>
  <c r="K89" i="1" s="1"/>
  <c r="M89" i="1" s="1"/>
  <c r="O89" i="1" s="1"/>
  <c r="F88" i="1"/>
  <c r="F87" i="1"/>
  <c r="G87" i="1" s="1"/>
  <c r="I87" i="1" s="1"/>
  <c r="K87" i="1" s="1"/>
  <c r="M87" i="1" s="1"/>
  <c r="O87" i="1" s="1"/>
  <c r="S87" i="1" s="1"/>
  <c r="F86" i="1"/>
  <c r="G86" i="1" s="1"/>
  <c r="I86" i="1" s="1"/>
  <c r="K86" i="1" s="1"/>
  <c r="M86" i="1" s="1"/>
  <c r="O86" i="1" s="1"/>
  <c r="F85" i="1"/>
  <c r="G85" i="1" s="1"/>
  <c r="I85" i="1" s="1"/>
  <c r="K85" i="1" s="1"/>
  <c r="M85" i="1" s="1"/>
  <c r="O85" i="1" s="1"/>
  <c r="S85" i="1" s="1"/>
  <c r="F84" i="1"/>
  <c r="G84" i="1" s="1"/>
  <c r="I84" i="1" s="1"/>
  <c r="K84" i="1" s="1"/>
  <c r="M84" i="1" s="1"/>
  <c r="O84" i="1" s="1"/>
  <c r="F83" i="1"/>
  <c r="G83" i="1" s="1"/>
  <c r="I83" i="1" s="1"/>
  <c r="K83" i="1" s="1"/>
  <c r="M83" i="1" s="1"/>
  <c r="O83" i="1" s="1"/>
  <c r="S83" i="1" s="1"/>
  <c r="F82" i="1"/>
  <c r="G82" i="1" s="1"/>
  <c r="I82" i="1" s="1"/>
  <c r="K82" i="1" s="1"/>
  <c r="M82" i="1" s="1"/>
  <c r="O82" i="1" s="1"/>
  <c r="F81" i="1"/>
  <c r="G81" i="1" s="1"/>
  <c r="I81" i="1" s="1"/>
  <c r="K81" i="1" s="1"/>
  <c r="M81" i="1" s="1"/>
  <c r="O81" i="1" s="1"/>
  <c r="F80" i="1"/>
  <c r="G80" i="1" s="1"/>
  <c r="I80" i="1" s="1"/>
  <c r="K80" i="1" s="1"/>
  <c r="M80" i="1" s="1"/>
  <c r="O80" i="1" s="1"/>
  <c r="F79" i="1"/>
  <c r="G79" i="1" s="1"/>
  <c r="I79" i="1" s="1"/>
  <c r="K79" i="1" s="1"/>
  <c r="M79" i="1" s="1"/>
  <c r="O79" i="1" s="1"/>
  <c r="S79" i="1" s="1"/>
  <c r="F78" i="1"/>
  <c r="G78" i="1" s="1"/>
  <c r="I78" i="1" s="1"/>
  <c r="K78" i="1" s="1"/>
  <c r="M78" i="1" s="1"/>
  <c r="O78" i="1" s="1"/>
  <c r="F77" i="1"/>
  <c r="G77" i="1" s="1"/>
  <c r="I77" i="1" s="1"/>
  <c r="K77" i="1" s="1"/>
  <c r="M77" i="1" s="1"/>
  <c r="O77" i="1" s="1"/>
  <c r="S77" i="1" s="1"/>
  <c r="F76" i="1"/>
  <c r="F75" i="1"/>
  <c r="G75" i="1" s="1"/>
  <c r="I75" i="1" s="1"/>
  <c r="K75" i="1" s="1"/>
  <c r="M75" i="1" s="1"/>
  <c r="O75" i="1" s="1"/>
  <c r="S75" i="1" s="1"/>
  <c r="F74" i="1"/>
  <c r="G74" i="1" s="1"/>
  <c r="I74" i="1" s="1"/>
  <c r="K74" i="1" s="1"/>
  <c r="M74" i="1" s="1"/>
  <c r="O74" i="1" s="1"/>
  <c r="F73" i="1"/>
  <c r="G73" i="1" s="1"/>
  <c r="I73" i="1" s="1"/>
  <c r="K73" i="1" s="1"/>
  <c r="M73" i="1" s="1"/>
  <c r="O73" i="1" s="1"/>
  <c r="F72" i="1"/>
  <c r="F71" i="1"/>
  <c r="G71" i="1" s="1"/>
  <c r="F67" i="1"/>
  <c r="G67" i="1" s="1"/>
  <c r="I67" i="1" s="1"/>
  <c r="K67" i="1" s="1"/>
  <c r="M67" i="1" s="1"/>
  <c r="O67" i="1" s="1"/>
  <c r="F66" i="1"/>
  <c r="G66" i="1" s="1"/>
  <c r="F62" i="1"/>
  <c r="G62" i="1" s="1"/>
  <c r="I62" i="1" s="1"/>
  <c r="K62" i="1" s="1"/>
  <c r="M62" i="1" s="1"/>
  <c r="O62" i="1" s="1"/>
  <c r="F61" i="1"/>
  <c r="G61" i="1" s="1"/>
  <c r="I61" i="1" s="1"/>
  <c r="K61" i="1" s="1"/>
  <c r="M61" i="1" s="1"/>
  <c r="O61" i="1" s="1"/>
  <c r="F60" i="1"/>
  <c r="G60" i="1" s="1"/>
  <c r="I60" i="1" s="1"/>
  <c r="K60" i="1" s="1"/>
  <c r="M60" i="1" s="1"/>
  <c r="O60" i="1" s="1"/>
  <c r="F59" i="1"/>
  <c r="F10" i="1"/>
  <c r="G10" i="1" s="1"/>
  <c r="I10" i="1" s="1"/>
  <c r="F11" i="1"/>
  <c r="G11" i="1" s="1"/>
  <c r="I11" i="1" s="1"/>
  <c r="K11" i="1" s="1"/>
  <c r="M11" i="1" s="1"/>
  <c r="O11" i="1" s="1"/>
  <c r="F12" i="1"/>
  <c r="G12" i="1" s="1"/>
  <c r="I12" i="1" s="1"/>
  <c r="K12" i="1" s="1"/>
  <c r="M12" i="1" s="1"/>
  <c r="O12" i="1" s="1"/>
  <c r="F13" i="1"/>
  <c r="G13" i="1" s="1"/>
  <c r="I13" i="1" s="1"/>
  <c r="K13" i="1" s="1"/>
  <c r="M13" i="1" s="1"/>
  <c r="O13" i="1" s="1"/>
  <c r="F14" i="1"/>
  <c r="G14" i="1" s="1"/>
  <c r="I14" i="1" s="1"/>
  <c r="K14" i="1" s="1"/>
  <c r="M14" i="1" s="1"/>
  <c r="O14" i="1" s="1"/>
  <c r="F15" i="1"/>
  <c r="F16" i="1"/>
  <c r="G16" i="1" s="1"/>
  <c r="I16" i="1" s="1"/>
  <c r="K16" i="1" s="1"/>
  <c r="M16" i="1" s="1"/>
  <c r="O16" i="1" s="1"/>
  <c r="F17" i="1"/>
  <c r="G17" i="1" s="1"/>
  <c r="I17" i="1" s="1"/>
  <c r="K17" i="1" s="1"/>
  <c r="M17" i="1" s="1"/>
  <c r="O17" i="1" s="1"/>
  <c r="F18" i="1"/>
  <c r="G18" i="1" s="1"/>
  <c r="I18" i="1" s="1"/>
  <c r="K18" i="1" s="1"/>
  <c r="M18" i="1" s="1"/>
  <c r="O18" i="1" s="1"/>
  <c r="F19" i="1"/>
  <c r="G19" i="1" s="1"/>
  <c r="I19" i="1" s="1"/>
  <c r="K19" i="1" s="1"/>
  <c r="M19" i="1" s="1"/>
  <c r="O19" i="1" s="1"/>
  <c r="F20" i="1"/>
  <c r="G20" i="1" s="1"/>
  <c r="I20" i="1" s="1"/>
  <c r="K20" i="1" s="1"/>
  <c r="M20" i="1" s="1"/>
  <c r="O20" i="1" s="1"/>
  <c r="F21" i="1"/>
  <c r="G21" i="1" s="1"/>
  <c r="I21" i="1" s="1"/>
  <c r="K21" i="1" s="1"/>
  <c r="M21" i="1" s="1"/>
  <c r="O21" i="1" s="1"/>
  <c r="F22" i="1"/>
  <c r="G22" i="1" s="1"/>
  <c r="I22" i="1" s="1"/>
  <c r="K22" i="1" s="1"/>
  <c r="M22" i="1" s="1"/>
  <c r="O22" i="1" s="1"/>
  <c r="F23" i="1"/>
  <c r="G23" i="1" s="1"/>
  <c r="I23" i="1" s="1"/>
  <c r="K23" i="1" s="1"/>
  <c r="M23" i="1" s="1"/>
  <c r="O23" i="1" s="1"/>
  <c r="F24" i="1"/>
  <c r="G24" i="1" s="1"/>
  <c r="I24" i="1" s="1"/>
  <c r="K24" i="1" s="1"/>
  <c r="M24" i="1" s="1"/>
  <c r="O24" i="1" s="1"/>
  <c r="F25" i="1"/>
  <c r="G25" i="1" s="1"/>
  <c r="I25" i="1" s="1"/>
  <c r="K25" i="1" s="1"/>
  <c r="M25" i="1" s="1"/>
  <c r="O25" i="1" s="1"/>
  <c r="F26" i="1"/>
  <c r="G26" i="1" s="1"/>
  <c r="I26" i="1" s="1"/>
  <c r="K26" i="1" s="1"/>
  <c r="M26" i="1" s="1"/>
  <c r="O26" i="1" s="1"/>
  <c r="F27" i="1"/>
  <c r="G27" i="1" s="1"/>
  <c r="I27" i="1" s="1"/>
  <c r="K27" i="1" s="1"/>
  <c r="M27" i="1" s="1"/>
  <c r="O27" i="1" s="1"/>
  <c r="F28" i="1"/>
  <c r="G28" i="1" s="1"/>
  <c r="I28" i="1" s="1"/>
  <c r="K28" i="1" s="1"/>
  <c r="M28" i="1" s="1"/>
  <c r="O28" i="1" s="1"/>
  <c r="F29" i="1"/>
  <c r="G29" i="1" s="1"/>
  <c r="I29" i="1" s="1"/>
  <c r="K29" i="1" s="1"/>
  <c r="M29" i="1" s="1"/>
  <c r="O29" i="1" s="1"/>
  <c r="F30" i="1"/>
  <c r="G30" i="1" s="1"/>
  <c r="I30" i="1" s="1"/>
  <c r="K30" i="1" s="1"/>
  <c r="M30" i="1" s="1"/>
  <c r="O30" i="1" s="1"/>
  <c r="F31" i="1"/>
  <c r="F32" i="1"/>
  <c r="G32" i="1" s="1"/>
  <c r="I32" i="1" s="1"/>
  <c r="K32" i="1" s="1"/>
  <c r="M32" i="1" s="1"/>
  <c r="O32" i="1" s="1"/>
  <c r="F33" i="1"/>
  <c r="G33" i="1" s="1"/>
  <c r="I33" i="1" s="1"/>
  <c r="K33" i="1" s="1"/>
  <c r="M33" i="1" s="1"/>
  <c r="O33" i="1" s="1"/>
  <c r="F34" i="1"/>
  <c r="G34" i="1" s="1"/>
  <c r="I34" i="1" s="1"/>
  <c r="K34" i="1" s="1"/>
  <c r="M34" i="1" s="1"/>
  <c r="O34" i="1" s="1"/>
  <c r="F35" i="1"/>
  <c r="G35" i="1" s="1"/>
  <c r="I35" i="1" s="1"/>
  <c r="K35" i="1" s="1"/>
  <c r="M35" i="1" s="1"/>
  <c r="O35" i="1" s="1"/>
  <c r="F36" i="1"/>
  <c r="G36" i="1" s="1"/>
  <c r="I36" i="1" s="1"/>
  <c r="K36" i="1" s="1"/>
  <c r="M36" i="1" s="1"/>
  <c r="O36" i="1" s="1"/>
  <c r="F37" i="1"/>
  <c r="G37" i="1" s="1"/>
  <c r="I37" i="1" s="1"/>
  <c r="K37" i="1" s="1"/>
  <c r="M37" i="1" s="1"/>
  <c r="O37" i="1" s="1"/>
  <c r="F38" i="1"/>
  <c r="G38" i="1" s="1"/>
  <c r="I38" i="1" s="1"/>
  <c r="K38" i="1" s="1"/>
  <c r="M38" i="1" s="1"/>
  <c r="O38" i="1" s="1"/>
  <c r="F39" i="1"/>
  <c r="G39" i="1" s="1"/>
  <c r="I39" i="1" s="1"/>
  <c r="K39" i="1" s="1"/>
  <c r="M39" i="1" s="1"/>
  <c r="O39" i="1" s="1"/>
  <c r="F40" i="1"/>
  <c r="G40" i="1" s="1"/>
  <c r="I40" i="1" s="1"/>
  <c r="K40" i="1" s="1"/>
  <c r="M40" i="1" s="1"/>
  <c r="O40" i="1" s="1"/>
  <c r="F41" i="1"/>
  <c r="G41" i="1" s="1"/>
  <c r="I41" i="1" s="1"/>
  <c r="K41" i="1" s="1"/>
  <c r="M41" i="1" s="1"/>
  <c r="O41" i="1" s="1"/>
  <c r="S41" i="1" s="1"/>
  <c r="F42" i="1"/>
  <c r="G42" i="1" s="1"/>
  <c r="I42" i="1" s="1"/>
  <c r="K42" i="1" s="1"/>
  <c r="M42" i="1" s="1"/>
  <c r="O42" i="1" s="1"/>
  <c r="F43" i="1"/>
  <c r="G43" i="1" s="1"/>
  <c r="I43" i="1" s="1"/>
  <c r="K43" i="1" s="1"/>
  <c r="M43" i="1" s="1"/>
  <c r="O43" i="1" s="1"/>
  <c r="S43" i="1" s="1"/>
  <c r="F44" i="1"/>
  <c r="G44" i="1" s="1"/>
  <c r="I44" i="1" s="1"/>
  <c r="K44" i="1" s="1"/>
  <c r="M44" i="1" s="1"/>
  <c r="O44" i="1" s="1"/>
  <c r="F45" i="1"/>
  <c r="G45" i="1" s="1"/>
  <c r="I45" i="1" s="1"/>
  <c r="K45" i="1" s="1"/>
  <c r="M45" i="1" s="1"/>
  <c r="O45" i="1" s="1"/>
  <c r="F46" i="1"/>
  <c r="G46" i="1" s="1"/>
  <c r="I46" i="1" s="1"/>
  <c r="K46" i="1" s="1"/>
  <c r="M46" i="1" s="1"/>
  <c r="O46" i="1" s="1"/>
  <c r="F47" i="1"/>
  <c r="F48" i="1"/>
  <c r="G48" i="1" s="1"/>
  <c r="I48" i="1" s="1"/>
  <c r="K48" i="1" s="1"/>
  <c r="M48" i="1" s="1"/>
  <c r="O48" i="1" s="1"/>
  <c r="F49" i="1"/>
  <c r="G49" i="1" s="1"/>
  <c r="I49" i="1" s="1"/>
  <c r="K49" i="1" s="1"/>
  <c r="M49" i="1" s="1"/>
  <c r="O49" i="1" s="1"/>
  <c r="F50" i="1"/>
  <c r="G50" i="1" s="1"/>
  <c r="I50" i="1" s="1"/>
  <c r="K50" i="1" s="1"/>
  <c r="M50" i="1" s="1"/>
  <c r="O50" i="1" s="1"/>
  <c r="F51" i="1"/>
  <c r="G51" i="1" s="1"/>
  <c r="I51" i="1" s="1"/>
  <c r="K51" i="1" s="1"/>
  <c r="M51" i="1" s="1"/>
  <c r="O51" i="1" s="1"/>
  <c r="F52" i="1"/>
  <c r="G52" i="1" s="1"/>
  <c r="I52" i="1" s="1"/>
  <c r="K52" i="1" s="1"/>
  <c r="M52" i="1" s="1"/>
  <c r="O52" i="1" s="1"/>
  <c r="F53" i="1"/>
  <c r="G53" i="1" s="1"/>
  <c r="I53" i="1" s="1"/>
  <c r="K53" i="1" s="1"/>
  <c r="M53" i="1" s="1"/>
  <c r="O53" i="1" s="1"/>
  <c r="F54" i="1"/>
  <c r="G54" i="1" s="1"/>
  <c r="I54" i="1" s="1"/>
  <c r="K54" i="1" s="1"/>
  <c r="M54" i="1" s="1"/>
  <c r="O54" i="1" s="1"/>
  <c r="F55" i="1"/>
  <c r="G55" i="1" s="1"/>
  <c r="I55" i="1" s="1"/>
  <c r="K55" i="1" s="1"/>
  <c r="M55" i="1" s="1"/>
  <c r="O55" i="1" s="1"/>
  <c r="F9" i="1"/>
  <c r="F56" i="1" s="1"/>
  <c r="W244" i="1" l="1"/>
  <c r="S246" i="1"/>
  <c r="G116" i="1"/>
  <c r="F118" i="1"/>
  <c r="S67" i="1"/>
  <c r="W67" i="1" s="1"/>
  <c r="Y67" i="1" s="1"/>
  <c r="AE67" i="1" s="1"/>
  <c r="AG67" i="1" s="1"/>
  <c r="AI67" i="1" s="1"/>
  <c r="AS67" i="1" s="1"/>
  <c r="S168" i="1"/>
  <c r="W168" i="1" s="1"/>
  <c r="Y168" i="1" s="1"/>
  <c r="AE168" i="1" s="1"/>
  <c r="AG168" i="1" s="1"/>
  <c r="AI168" i="1" s="1"/>
  <c r="AS168" i="1" s="1"/>
  <c r="W53" i="1"/>
  <c r="Y53" i="1" s="1"/>
  <c r="AE53" i="1" s="1"/>
  <c r="AG53" i="1" s="1"/>
  <c r="AI53" i="1" s="1"/>
  <c r="AS53" i="1" s="1"/>
  <c r="W147" i="1"/>
  <c r="Y147" i="1" s="1"/>
  <c r="W291" i="1"/>
  <c r="Y291" i="1" s="1"/>
  <c r="S12" i="1"/>
  <c r="W12" i="1" s="1"/>
  <c r="Y12" i="1" s="1"/>
  <c r="AE12" i="1" s="1"/>
  <c r="AG12" i="1" s="1"/>
  <c r="AI12" i="1" s="1"/>
  <c r="AS12" i="1" s="1"/>
  <c r="S16" i="1"/>
  <c r="S20" i="1"/>
  <c r="S24" i="1"/>
  <c r="S28" i="1"/>
  <c r="W28" i="1" s="1"/>
  <c r="Y28" i="1" s="1"/>
  <c r="AE28" i="1" s="1"/>
  <c r="AG28" i="1" s="1"/>
  <c r="AI28" i="1" s="1"/>
  <c r="AS28" i="1" s="1"/>
  <c r="S32" i="1"/>
  <c r="S36" i="1"/>
  <c r="S40" i="1"/>
  <c r="W40" i="1" s="1"/>
  <c r="Y40" i="1" s="1"/>
  <c r="AE40" i="1" s="1"/>
  <c r="AG40" i="1" s="1"/>
  <c r="AI40" i="1" s="1"/>
  <c r="AS40" i="1" s="1"/>
  <c r="S100" i="1"/>
  <c r="W100" i="1" s="1"/>
  <c r="Y100" i="1" s="1"/>
  <c r="AE100" i="1" s="1"/>
  <c r="AG100" i="1" s="1"/>
  <c r="AI100" i="1" s="1"/>
  <c r="AS100" i="1" s="1"/>
  <c r="S152" i="1"/>
  <c r="S311" i="1"/>
  <c r="W311" i="1" s="1"/>
  <c r="Y311" i="1" s="1"/>
  <c r="W11" i="1"/>
  <c r="Y11" i="1" s="1"/>
  <c r="W23" i="1"/>
  <c r="Y23" i="1" s="1"/>
  <c r="W27" i="1"/>
  <c r="Y27" i="1" s="1"/>
  <c r="W39" i="1"/>
  <c r="Y39" i="1" s="1"/>
  <c r="W43" i="1"/>
  <c r="Y43" i="1" s="1"/>
  <c r="W109" i="1"/>
  <c r="Y109" i="1" s="1"/>
  <c r="V118" i="1"/>
  <c r="W277" i="1"/>
  <c r="Y277" i="1" s="1"/>
  <c r="W288" i="1"/>
  <c r="Y288" i="1" s="1"/>
  <c r="S60" i="1"/>
  <c r="AS142" i="1"/>
  <c r="AS185" i="1"/>
  <c r="S95" i="1"/>
  <c r="S144" i="1"/>
  <c r="S160" i="1"/>
  <c r="W160" i="1" s="1"/>
  <c r="Y160" i="1" s="1"/>
  <c r="AE160" i="1" s="1"/>
  <c r="AG160" i="1" s="1"/>
  <c r="AI160" i="1" s="1"/>
  <c r="AS160" i="1" s="1"/>
  <c r="S281" i="1"/>
  <c r="W281" i="1" s="1"/>
  <c r="Y281" i="1" s="1"/>
  <c r="AE281" i="1" s="1"/>
  <c r="AG281" i="1" s="1"/>
  <c r="AI281" i="1" s="1"/>
  <c r="AS281" i="1" s="1"/>
  <c r="S289" i="1"/>
  <c r="S297" i="1"/>
  <c r="W297" i="1" s="1"/>
  <c r="Y297" i="1" s="1"/>
  <c r="AE297" i="1" s="1"/>
  <c r="AG297" i="1" s="1"/>
  <c r="AI297" i="1" s="1"/>
  <c r="AS297" i="1" s="1"/>
  <c r="W75" i="1"/>
  <c r="Y75" i="1" s="1"/>
  <c r="W79" i="1"/>
  <c r="Y79" i="1" s="1"/>
  <c r="W83" i="1"/>
  <c r="Y83" i="1" s="1"/>
  <c r="AE83" i="1" s="1"/>
  <c r="AG83" i="1" s="1"/>
  <c r="AI83" i="1" s="1"/>
  <c r="AS83" i="1" s="1"/>
  <c r="W87" i="1"/>
  <c r="Y87" i="1" s="1"/>
  <c r="AE87" i="1" s="1"/>
  <c r="AG87" i="1" s="1"/>
  <c r="AI87" i="1" s="1"/>
  <c r="AS87" i="1" s="1"/>
  <c r="W91" i="1"/>
  <c r="Y91" i="1" s="1"/>
  <c r="W95" i="1"/>
  <c r="Y95" i="1" s="1"/>
  <c r="W99" i="1"/>
  <c r="Y99" i="1" s="1"/>
  <c r="AE99" i="1" s="1"/>
  <c r="AG99" i="1" s="1"/>
  <c r="AI99" i="1" s="1"/>
  <c r="AS99" i="1" s="1"/>
  <c r="W106" i="1"/>
  <c r="Y106" i="1" s="1"/>
  <c r="AE106" i="1" s="1"/>
  <c r="AG106" i="1" s="1"/>
  <c r="AI106" i="1" s="1"/>
  <c r="AS106" i="1" s="1"/>
  <c r="W225" i="1"/>
  <c r="Y225" i="1" s="1"/>
  <c r="W232" i="1"/>
  <c r="Y232" i="1" s="1"/>
  <c r="W259" i="1"/>
  <c r="Y259" i="1" s="1"/>
  <c r="AE259" i="1" s="1"/>
  <c r="AG259" i="1" s="1"/>
  <c r="AI259" i="1" s="1"/>
  <c r="AS259" i="1" s="1"/>
  <c r="AE54" i="1"/>
  <c r="AG54" i="1" s="1"/>
  <c r="AI54" i="1" s="1"/>
  <c r="AE75" i="1"/>
  <c r="AG75" i="1" s="1"/>
  <c r="AI75" i="1" s="1"/>
  <c r="AS75" i="1" s="1"/>
  <c r="AE79" i="1"/>
  <c r="AG79" i="1" s="1"/>
  <c r="AI79" i="1" s="1"/>
  <c r="AE91" i="1"/>
  <c r="AG91" i="1" s="1"/>
  <c r="AI91" i="1" s="1"/>
  <c r="AS91" i="1" s="1"/>
  <c r="AE95" i="1"/>
  <c r="AG95" i="1" s="1"/>
  <c r="AI95" i="1" s="1"/>
  <c r="AD118" i="1"/>
  <c r="AE153" i="1"/>
  <c r="AG153" i="1" s="1"/>
  <c r="AI153" i="1" s="1"/>
  <c r="AE161" i="1"/>
  <c r="AG161" i="1" s="1"/>
  <c r="AI161" i="1" s="1"/>
  <c r="AE165" i="1"/>
  <c r="AG165" i="1" s="1"/>
  <c r="AI165" i="1" s="1"/>
  <c r="AE169" i="1"/>
  <c r="AG169" i="1" s="1"/>
  <c r="AI169" i="1" s="1"/>
  <c r="AE173" i="1"/>
  <c r="AG173" i="1" s="1"/>
  <c r="AI173" i="1" s="1"/>
  <c r="AE184" i="1"/>
  <c r="AG184" i="1" s="1"/>
  <c r="AI184" i="1" s="1"/>
  <c r="AE192" i="1"/>
  <c r="AG192" i="1" s="1"/>
  <c r="AI192" i="1" s="1"/>
  <c r="AE238" i="1"/>
  <c r="AG238" i="1" s="1"/>
  <c r="AI238" i="1" s="1"/>
  <c r="AE277" i="1"/>
  <c r="AG277" i="1" s="1"/>
  <c r="AI277" i="1" s="1"/>
  <c r="AE285" i="1"/>
  <c r="AG285" i="1" s="1"/>
  <c r="AI285" i="1" s="1"/>
  <c r="AR307" i="1"/>
  <c r="S61" i="1"/>
  <c r="W61" i="1" s="1"/>
  <c r="Y61" i="1" s="1"/>
  <c r="AE61" i="1" s="1"/>
  <c r="AG61" i="1" s="1"/>
  <c r="AI61" i="1" s="1"/>
  <c r="AS61" i="1" s="1"/>
  <c r="S74" i="1"/>
  <c r="S82" i="1"/>
  <c r="R113" i="1"/>
  <c r="S142" i="1"/>
  <c r="W142" i="1" s="1"/>
  <c r="Y142" i="1" s="1"/>
  <c r="S174" i="1"/>
  <c r="W174" i="1" s="1"/>
  <c r="Y174" i="1" s="1"/>
  <c r="S209" i="1"/>
  <c r="W209" i="1" s="1"/>
  <c r="Y209" i="1" s="1"/>
  <c r="S217" i="1"/>
  <c r="W217" i="1" s="1"/>
  <c r="Y217" i="1" s="1"/>
  <c r="AE217" i="1" s="1"/>
  <c r="AG217" i="1" s="1"/>
  <c r="AI217" i="1" s="1"/>
  <c r="AS217" i="1" s="1"/>
  <c r="S238" i="1"/>
  <c r="S262" i="1"/>
  <c r="S266" i="1"/>
  <c r="W266" i="1" s="1"/>
  <c r="Y266" i="1" s="1"/>
  <c r="AE266" i="1" s="1"/>
  <c r="AG266" i="1" s="1"/>
  <c r="AI266" i="1" s="1"/>
  <c r="AS266" i="1" s="1"/>
  <c r="W20" i="1"/>
  <c r="Y20" i="1" s="1"/>
  <c r="W36" i="1"/>
  <c r="Y36" i="1" s="1"/>
  <c r="W51" i="1"/>
  <c r="Y51" i="1" s="1"/>
  <c r="AE51" i="1" s="1"/>
  <c r="AG51" i="1" s="1"/>
  <c r="AI51" i="1" s="1"/>
  <c r="AS51" i="1" s="1"/>
  <c r="W60" i="1"/>
  <c r="Y60" i="1" s="1"/>
  <c r="AE60" i="1" s="1"/>
  <c r="AG60" i="1" s="1"/>
  <c r="AI60" i="1" s="1"/>
  <c r="AS60" i="1" s="1"/>
  <c r="W155" i="1"/>
  <c r="Y155" i="1" s="1"/>
  <c r="AE155" i="1" s="1"/>
  <c r="AG155" i="1" s="1"/>
  <c r="AI155" i="1" s="1"/>
  <c r="AS155" i="1" s="1"/>
  <c r="W185" i="1"/>
  <c r="Y185" i="1" s="1"/>
  <c r="AE181" i="1"/>
  <c r="AG181" i="1" s="1"/>
  <c r="AI181" i="1" s="1"/>
  <c r="AS181" i="1" s="1"/>
  <c r="AE185" i="1"/>
  <c r="AG185" i="1" s="1"/>
  <c r="AI185" i="1" s="1"/>
  <c r="AE231" i="1"/>
  <c r="AG231" i="1" s="1"/>
  <c r="AI231" i="1" s="1"/>
  <c r="AS231" i="1" s="1"/>
  <c r="AE239" i="1"/>
  <c r="AG239" i="1" s="1"/>
  <c r="AI239" i="1" s="1"/>
  <c r="AS239" i="1" s="1"/>
  <c r="AE274" i="1"/>
  <c r="AG274" i="1" s="1"/>
  <c r="AI274" i="1" s="1"/>
  <c r="AS274" i="1" s="1"/>
  <c r="AE286" i="1"/>
  <c r="AG286" i="1" s="1"/>
  <c r="AI286" i="1" s="1"/>
  <c r="AS286" i="1" s="1"/>
  <c r="AS16" i="1"/>
  <c r="AS32" i="1"/>
  <c r="AR250" i="1"/>
  <c r="AS271" i="1"/>
  <c r="AS275" i="1"/>
  <c r="AS287" i="1"/>
  <c r="AS291" i="1"/>
  <c r="F123" i="1"/>
  <c r="F303" i="1"/>
  <c r="G121" i="1"/>
  <c r="I121" i="1" s="1"/>
  <c r="I123" i="1" s="1"/>
  <c r="R56" i="1"/>
  <c r="S14" i="1"/>
  <c r="S18" i="1"/>
  <c r="S22" i="1"/>
  <c r="W22" i="1" s="1"/>
  <c r="Y22" i="1" s="1"/>
  <c r="AE22" i="1" s="1"/>
  <c r="AG22" i="1" s="1"/>
  <c r="AI22" i="1" s="1"/>
  <c r="AS22" i="1" s="1"/>
  <c r="S26" i="1"/>
  <c r="W26" i="1" s="1"/>
  <c r="Y26" i="1" s="1"/>
  <c r="AE26" i="1" s="1"/>
  <c r="AG26" i="1" s="1"/>
  <c r="AI26" i="1" s="1"/>
  <c r="AS26" i="1" s="1"/>
  <c r="S30" i="1"/>
  <c r="S34" i="1"/>
  <c r="S38" i="1"/>
  <c r="W38" i="1" s="1"/>
  <c r="Y38" i="1" s="1"/>
  <c r="AE38" i="1" s="1"/>
  <c r="AG38" i="1" s="1"/>
  <c r="AI38" i="1" s="1"/>
  <c r="AS38" i="1" s="1"/>
  <c r="S44" i="1"/>
  <c r="W44" i="1" s="1"/>
  <c r="Y44" i="1" s="1"/>
  <c r="AE44" i="1" s="1"/>
  <c r="AG44" i="1" s="1"/>
  <c r="AI44" i="1" s="1"/>
  <c r="AS44" i="1" s="1"/>
  <c r="S47" i="1"/>
  <c r="W47" i="1" s="1"/>
  <c r="Y47" i="1" s="1"/>
  <c r="AE47" i="1" s="1"/>
  <c r="AG47" i="1" s="1"/>
  <c r="AI47" i="1" s="1"/>
  <c r="AS47" i="1" s="1"/>
  <c r="S51" i="1"/>
  <c r="S55" i="1"/>
  <c r="W55" i="1" s="1"/>
  <c r="Y55" i="1" s="1"/>
  <c r="AE55" i="1" s="1"/>
  <c r="AG55" i="1" s="1"/>
  <c r="AI55" i="1" s="1"/>
  <c r="AS55" i="1" s="1"/>
  <c r="S62" i="1"/>
  <c r="W62" i="1" s="1"/>
  <c r="Y62" i="1" s="1"/>
  <c r="S80" i="1"/>
  <c r="W80" i="1" s="1"/>
  <c r="Y80" i="1" s="1"/>
  <c r="AE80" i="1" s="1"/>
  <c r="AG80" i="1" s="1"/>
  <c r="AI80" i="1" s="1"/>
  <c r="AS80" i="1" s="1"/>
  <c r="S88" i="1"/>
  <c r="W88" i="1" s="1"/>
  <c r="Y88" i="1" s="1"/>
  <c r="AE88" i="1" s="1"/>
  <c r="AG88" i="1" s="1"/>
  <c r="AI88" i="1" s="1"/>
  <c r="AS88" i="1" s="1"/>
  <c r="S96" i="1"/>
  <c r="W96" i="1" s="1"/>
  <c r="Y96" i="1" s="1"/>
  <c r="AE96" i="1" s="1"/>
  <c r="AG96" i="1" s="1"/>
  <c r="AI96" i="1" s="1"/>
  <c r="AS96" i="1" s="1"/>
  <c r="S110" i="1"/>
  <c r="W110" i="1" s="1"/>
  <c r="Y110" i="1" s="1"/>
  <c r="AE110" i="1" s="1"/>
  <c r="AG110" i="1" s="1"/>
  <c r="AI110" i="1" s="1"/>
  <c r="AS110" i="1" s="1"/>
  <c r="S148" i="1"/>
  <c r="W148" i="1" s="1"/>
  <c r="Y148" i="1" s="1"/>
  <c r="AE148" i="1" s="1"/>
  <c r="AG148" i="1" s="1"/>
  <c r="AI148" i="1" s="1"/>
  <c r="AS148" i="1" s="1"/>
  <c r="S156" i="1"/>
  <c r="S164" i="1"/>
  <c r="S172" i="1"/>
  <c r="S180" i="1"/>
  <c r="W180" i="1" s="1"/>
  <c r="Y180" i="1" s="1"/>
  <c r="AE180" i="1" s="1"/>
  <c r="AG180" i="1" s="1"/>
  <c r="S188" i="1"/>
  <c r="S203" i="1"/>
  <c r="S210" i="1"/>
  <c r="W210" i="1" s="1"/>
  <c r="Y210" i="1" s="1"/>
  <c r="AE210" i="1" s="1"/>
  <c r="AG210" i="1" s="1"/>
  <c r="AI210" i="1" s="1"/>
  <c r="AS210" i="1" s="1"/>
  <c r="S214" i="1"/>
  <c r="W214" i="1" s="1"/>
  <c r="Y214" i="1" s="1"/>
  <c r="AE214" i="1" s="1"/>
  <c r="AG214" i="1" s="1"/>
  <c r="AI214" i="1" s="1"/>
  <c r="AS214" i="1" s="1"/>
  <c r="S218" i="1"/>
  <c r="W218" i="1" s="1"/>
  <c r="Y218" i="1" s="1"/>
  <c r="AE218" i="1" s="1"/>
  <c r="AG218" i="1" s="1"/>
  <c r="AI218" i="1" s="1"/>
  <c r="AS218" i="1" s="1"/>
  <c r="S222" i="1"/>
  <c r="W222" i="1" s="1"/>
  <c r="Y222" i="1" s="1"/>
  <c r="AE222" i="1" s="1"/>
  <c r="AG222" i="1" s="1"/>
  <c r="AI222" i="1" s="1"/>
  <c r="AS222" i="1" s="1"/>
  <c r="S228" i="1"/>
  <c r="W228" i="1" s="1"/>
  <c r="Y228" i="1" s="1"/>
  <c r="AE228" i="1" s="1"/>
  <c r="AG228" i="1" s="1"/>
  <c r="AI228" i="1" s="1"/>
  <c r="AS228" i="1" s="1"/>
  <c r="S236" i="1"/>
  <c r="W236" i="1" s="1"/>
  <c r="Y236" i="1" s="1"/>
  <c r="S259" i="1"/>
  <c r="S263" i="1"/>
  <c r="W263" i="1" s="1"/>
  <c r="Y263" i="1" s="1"/>
  <c r="AE263" i="1" s="1"/>
  <c r="AG263" i="1" s="1"/>
  <c r="AI263" i="1" s="1"/>
  <c r="AS263" i="1" s="1"/>
  <c r="S267" i="1"/>
  <c r="W267" i="1" s="1"/>
  <c r="Y267" i="1" s="1"/>
  <c r="AE267" i="1" s="1"/>
  <c r="AG267" i="1" s="1"/>
  <c r="AI267" i="1" s="1"/>
  <c r="AS267" i="1" s="1"/>
  <c r="S271" i="1"/>
  <c r="S275" i="1"/>
  <c r="S279" i="1"/>
  <c r="S283" i="1"/>
  <c r="S287" i="1"/>
  <c r="S291" i="1"/>
  <c r="S295" i="1"/>
  <c r="S299" i="1"/>
  <c r="W299" i="1" s="1"/>
  <c r="Y299" i="1" s="1"/>
  <c r="AE299" i="1" s="1"/>
  <c r="AG299" i="1" s="1"/>
  <c r="AI299" i="1" s="1"/>
  <c r="AS299" i="1" s="1"/>
  <c r="R307" i="1"/>
  <c r="V56" i="1"/>
  <c r="W13" i="1"/>
  <c r="Y13" i="1" s="1"/>
  <c r="AE13" i="1" s="1"/>
  <c r="AG13" i="1" s="1"/>
  <c r="AI13" i="1" s="1"/>
  <c r="AS13" i="1" s="1"/>
  <c r="W17" i="1"/>
  <c r="Y17" i="1" s="1"/>
  <c r="AE17" i="1" s="1"/>
  <c r="AG17" i="1" s="1"/>
  <c r="AI17" i="1" s="1"/>
  <c r="AS17" i="1" s="1"/>
  <c r="W21" i="1"/>
  <c r="Y21" i="1" s="1"/>
  <c r="W25" i="1"/>
  <c r="Y25" i="1" s="1"/>
  <c r="W29" i="1"/>
  <c r="Y29" i="1" s="1"/>
  <c r="AE29" i="1" s="1"/>
  <c r="AG29" i="1" s="1"/>
  <c r="AI29" i="1" s="1"/>
  <c r="AS29" i="1" s="1"/>
  <c r="W33" i="1"/>
  <c r="Y33" i="1" s="1"/>
  <c r="AE33" i="1" s="1"/>
  <c r="AG33" i="1" s="1"/>
  <c r="AI33" i="1" s="1"/>
  <c r="AS33" i="1" s="1"/>
  <c r="W37" i="1"/>
  <c r="Y37" i="1" s="1"/>
  <c r="W41" i="1"/>
  <c r="Y41" i="1" s="1"/>
  <c r="W45" i="1"/>
  <c r="Y45" i="1" s="1"/>
  <c r="W49" i="1"/>
  <c r="Y49" i="1" s="1"/>
  <c r="W73" i="1"/>
  <c r="Y73" i="1" s="1"/>
  <c r="W77" i="1"/>
  <c r="Y77" i="1" s="1"/>
  <c r="W81" i="1"/>
  <c r="Y81" i="1" s="1"/>
  <c r="AE81" i="1" s="1"/>
  <c r="AG81" i="1" s="1"/>
  <c r="AI81" i="1" s="1"/>
  <c r="AS81" i="1" s="1"/>
  <c r="W85" i="1"/>
  <c r="Y85" i="1" s="1"/>
  <c r="W89" i="1"/>
  <c r="Y89" i="1" s="1"/>
  <c r="W93" i="1"/>
  <c r="Y93" i="1" s="1"/>
  <c r="W97" i="1"/>
  <c r="Y97" i="1" s="1"/>
  <c r="AE97" i="1" s="1"/>
  <c r="AG97" i="1" s="1"/>
  <c r="AI97" i="1" s="1"/>
  <c r="AS97" i="1" s="1"/>
  <c r="W111" i="1"/>
  <c r="Y111" i="1" s="1"/>
  <c r="W127" i="1"/>
  <c r="Y127" i="1" s="1"/>
  <c r="AE127" i="1" s="1"/>
  <c r="AG127" i="1" s="1"/>
  <c r="AI127" i="1" s="1"/>
  <c r="AS127" i="1" s="1"/>
  <c r="W141" i="1"/>
  <c r="Y141" i="1" s="1"/>
  <c r="AE141" i="1" s="1"/>
  <c r="AG141" i="1" s="1"/>
  <c r="AI141" i="1" s="1"/>
  <c r="AS141" i="1" s="1"/>
  <c r="W175" i="1"/>
  <c r="Y175" i="1" s="1"/>
  <c r="W182" i="1"/>
  <c r="Y182" i="1" s="1"/>
  <c r="W190" i="1"/>
  <c r="Y190" i="1" s="1"/>
  <c r="AE190" i="1" s="1"/>
  <c r="AG190" i="1" s="1"/>
  <c r="AI190" i="1" s="1"/>
  <c r="AS190" i="1" s="1"/>
  <c r="W193" i="1"/>
  <c r="Y193" i="1" s="1"/>
  <c r="AE193" i="1" s="1"/>
  <c r="AG193" i="1" s="1"/>
  <c r="AI193" i="1" s="1"/>
  <c r="AS193" i="1" s="1"/>
  <c r="W203" i="1"/>
  <c r="Y203" i="1" s="1"/>
  <c r="AE203" i="1" s="1"/>
  <c r="AG203" i="1" s="1"/>
  <c r="AI203" i="1" s="1"/>
  <c r="AS203" i="1" s="1"/>
  <c r="W212" i="1"/>
  <c r="Y212" i="1" s="1"/>
  <c r="AE212" i="1" s="1"/>
  <c r="AG212" i="1" s="1"/>
  <c r="AI212" i="1" s="1"/>
  <c r="AS212" i="1" s="1"/>
  <c r="W238" i="1"/>
  <c r="Y238" i="1" s="1"/>
  <c r="W254" i="1"/>
  <c r="Y254" i="1" s="1"/>
  <c r="AE254" i="1" s="1"/>
  <c r="AG254" i="1" s="1"/>
  <c r="AI254" i="1" s="1"/>
  <c r="AS254" i="1" s="1"/>
  <c r="W293" i="1"/>
  <c r="Y293" i="1" s="1"/>
  <c r="AE293" i="1" s="1"/>
  <c r="AG293" i="1" s="1"/>
  <c r="AI293" i="1" s="1"/>
  <c r="AS293" i="1" s="1"/>
  <c r="AD307" i="1"/>
  <c r="AS282" i="1"/>
  <c r="AS290" i="1"/>
  <c r="S90" i="1"/>
  <c r="S98" i="1"/>
  <c r="W98" i="1" s="1"/>
  <c r="Y98" i="1" s="1"/>
  <c r="AE98" i="1" s="1"/>
  <c r="AG98" i="1" s="1"/>
  <c r="AI98" i="1" s="1"/>
  <c r="AS98" i="1" s="1"/>
  <c r="S150" i="1"/>
  <c r="W150" i="1" s="1"/>
  <c r="Y150" i="1" s="1"/>
  <c r="AE150" i="1" s="1"/>
  <c r="AG150" i="1" s="1"/>
  <c r="AI150" i="1" s="1"/>
  <c r="AS150" i="1" s="1"/>
  <c r="S158" i="1"/>
  <c r="W158" i="1" s="1"/>
  <c r="Y158" i="1" s="1"/>
  <c r="S166" i="1"/>
  <c r="W166" i="1" s="1"/>
  <c r="Y166" i="1" s="1"/>
  <c r="AE166" i="1" s="1"/>
  <c r="AG166" i="1" s="1"/>
  <c r="AI166" i="1" s="1"/>
  <c r="AS166" i="1" s="1"/>
  <c r="S202" i="1"/>
  <c r="W202" i="1" s="1"/>
  <c r="Y202" i="1" s="1"/>
  <c r="AE202" i="1" s="1"/>
  <c r="AG202" i="1" s="1"/>
  <c r="AI202" i="1" s="1"/>
  <c r="AS202" i="1" s="1"/>
  <c r="S213" i="1"/>
  <c r="W213" i="1" s="1"/>
  <c r="Y213" i="1" s="1"/>
  <c r="S221" i="1"/>
  <c r="W221" i="1" s="1"/>
  <c r="Y221" i="1" s="1"/>
  <c r="AE221" i="1" s="1"/>
  <c r="AG221" i="1" s="1"/>
  <c r="AI221" i="1" s="1"/>
  <c r="AS221" i="1" s="1"/>
  <c r="S230" i="1"/>
  <c r="W230" i="1" s="1"/>
  <c r="Y230" i="1" s="1"/>
  <c r="AE230" i="1" s="1"/>
  <c r="AG230" i="1" s="1"/>
  <c r="AI230" i="1" s="1"/>
  <c r="AS230" i="1" s="1"/>
  <c r="S270" i="1"/>
  <c r="W270" i="1" s="1"/>
  <c r="Y270" i="1" s="1"/>
  <c r="AE270" i="1" s="1"/>
  <c r="AG270" i="1" s="1"/>
  <c r="AI270" i="1" s="1"/>
  <c r="AS270" i="1" s="1"/>
  <c r="S312" i="1"/>
  <c r="W312" i="1" s="1"/>
  <c r="Y312" i="1" s="1"/>
  <c r="AE312" i="1" s="1"/>
  <c r="AG312" i="1" s="1"/>
  <c r="AI312" i="1" s="1"/>
  <c r="AS312" i="1" s="1"/>
  <c r="W16" i="1"/>
  <c r="Y16" i="1" s="1"/>
  <c r="W24" i="1"/>
  <c r="Y24" i="1" s="1"/>
  <c r="AE24" i="1" s="1"/>
  <c r="AG24" i="1" s="1"/>
  <c r="AI24" i="1" s="1"/>
  <c r="AS24" i="1" s="1"/>
  <c r="W32" i="1"/>
  <c r="Y32" i="1" s="1"/>
  <c r="W76" i="1"/>
  <c r="Y76" i="1" s="1"/>
  <c r="AE76" i="1" s="1"/>
  <c r="AG76" i="1" s="1"/>
  <c r="AI76" i="1" s="1"/>
  <c r="AS76" i="1" s="1"/>
  <c r="W84" i="1"/>
  <c r="Y84" i="1" s="1"/>
  <c r="W92" i="1"/>
  <c r="Y92" i="1" s="1"/>
  <c r="AE92" i="1" s="1"/>
  <c r="AG92" i="1" s="1"/>
  <c r="AI92" i="1" s="1"/>
  <c r="AS92" i="1" s="1"/>
  <c r="W133" i="1"/>
  <c r="Y133" i="1" s="1"/>
  <c r="W144" i="1"/>
  <c r="Y144" i="1" s="1"/>
  <c r="AE144" i="1" s="1"/>
  <c r="AG144" i="1" s="1"/>
  <c r="AI144" i="1" s="1"/>
  <c r="AS144" i="1" s="1"/>
  <c r="W151" i="1"/>
  <c r="Y151" i="1" s="1"/>
  <c r="W189" i="1"/>
  <c r="Y189" i="1" s="1"/>
  <c r="W260" i="1"/>
  <c r="Y260" i="1" s="1"/>
  <c r="AE260" i="1" s="1"/>
  <c r="AG260" i="1" s="1"/>
  <c r="AI260" i="1" s="1"/>
  <c r="AS260" i="1" s="1"/>
  <c r="W271" i="1"/>
  <c r="Y271" i="1" s="1"/>
  <c r="W278" i="1"/>
  <c r="Y278" i="1" s="1"/>
  <c r="AE278" i="1" s="1"/>
  <c r="AG278" i="1" s="1"/>
  <c r="AI278" i="1" s="1"/>
  <c r="AS278" i="1" s="1"/>
  <c r="AE11" i="1"/>
  <c r="AG11" i="1" s="1"/>
  <c r="AI11" i="1" s="1"/>
  <c r="AS11" i="1" s="1"/>
  <c r="AE23" i="1"/>
  <c r="AG23" i="1" s="1"/>
  <c r="AI23" i="1" s="1"/>
  <c r="AS23" i="1" s="1"/>
  <c r="AE27" i="1"/>
  <c r="AG27" i="1" s="1"/>
  <c r="AI27" i="1" s="1"/>
  <c r="AS27" i="1" s="1"/>
  <c r="AE39" i="1"/>
  <c r="AG39" i="1" s="1"/>
  <c r="AI39" i="1" s="1"/>
  <c r="AS39" i="1" s="1"/>
  <c r="AE43" i="1"/>
  <c r="AG43" i="1" s="1"/>
  <c r="AI43" i="1" s="1"/>
  <c r="AS43" i="1" s="1"/>
  <c r="AE62" i="1"/>
  <c r="AG62" i="1" s="1"/>
  <c r="AI62" i="1" s="1"/>
  <c r="AS62" i="1" s="1"/>
  <c r="AE84" i="1"/>
  <c r="AG84" i="1" s="1"/>
  <c r="AI84" i="1" s="1"/>
  <c r="AS84" i="1" s="1"/>
  <c r="AE107" i="1"/>
  <c r="AG107" i="1" s="1"/>
  <c r="AI107" i="1" s="1"/>
  <c r="AS107" i="1" s="1"/>
  <c r="AE111" i="1"/>
  <c r="AG111" i="1" s="1"/>
  <c r="AI111" i="1" s="1"/>
  <c r="AS111" i="1" s="1"/>
  <c r="AE142" i="1"/>
  <c r="AG142" i="1" s="1"/>
  <c r="AI142" i="1" s="1"/>
  <c r="AE158" i="1"/>
  <c r="AG158" i="1" s="1"/>
  <c r="AI158" i="1" s="1"/>
  <c r="AS158" i="1" s="1"/>
  <c r="AE174" i="1"/>
  <c r="AG174" i="1" s="1"/>
  <c r="AI174" i="1" s="1"/>
  <c r="AS174" i="1" s="1"/>
  <c r="AE189" i="1"/>
  <c r="AG189" i="1" s="1"/>
  <c r="AI189" i="1" s="1"/>
  <c r="AS189" i="1" s="1"/>
  <c r="AD204" i="1"/>
  <c r="AE227" i="1"/>
  <c r="AG227" i="1" s="1"/>
  <c r="AI227" i="1" s="1"/>
  <c r="AS227" i="1" s="1"/>
  <c r="AE282" i="1"/>
  <c r="AG282" i="1" s="1"/>
  <c r="AI282" i="1" s="1"/>
  <c r="AE290" i="1"/>
  <c r="AG290" i="1" s="1"/>
  <c r="AI290" i="1" s="1"/>
  <c r="AE298" i="1"/>
  <c r="AG298" i="1" s="1"/>
  <c r="AI298" i="1" s="1"/>
  <c r="AS298" i="1" s="1"/>
  <c r="F63" i="1"/>
  <c r="F113" i="1"/>
  <c r="F134" i="1"/>
  <c r="G207" i="1"/>
  <c r="I207" i="1" s="1"/>
  <c r="S11" i="1"/>
  <c r="S15" i="1"/>
  <c r="W15" i="1" s="1"/>
  <c r="Y15" i="1" s="1"/>
  <c r="AE15" i="1" s="1"/>
  <c r="AG15" i="1" s="1"/>
  <c r="AI15" i="1" s="1"/>
  <c r="AS15" i="1" s="1"/>
  <c r="S19" i="1"/>
  <c r="W19" i="1" s="1"/>
  <c r="Y19" i="1" s="1"/>
  <c r="AE19" i="1" s="1"/>
  <c r="AG19" i="1" s="1"/>
  <c r="AI19" i="1" s="1"/>
  <c r="AS19" i="1" s="1"/>
  <c r="S23" i="1"/>
  <c r="S27" i="1"/>
  <c r="S31" i="1"/>
  <c r="W31" i="1" s="1"/>
  <c r="Y31" i="1" s="1"/>
  <c r="AE31" i="1" s="1"/>
  <c r="AG31" i="1" s="1"/>
  <c r="AI31" i="1" s="1"/>
  <c r="AS31" i="1" s="1"/>
  <c r="S35" i="1"/>
  <c r="W35" i="1" s="1"/>
  <c r="Y35" i="1" s="1"/>
  <c r="AE35" i="1" s="1"/>
  <c r="AG35" i="1" s="1"/>
  <c r="AI35" i="1" s="1"/>
  <c r="AS35" i="1" s="1"/>
  <c r="S39" i="1"/>
  <c r="S42" i="1"/>
  <c r="S48" i="1"/>
  <c r="W48" i="1" s="1"/>
  <c r="Y48" i="1" s="1"/>
  <c r="AE48" i="1" s="1"/>
  <c r="AG48" i="1" s="1"/>
  <c r="AI48" i="1" s="1"/>
  <c r="AS48" i="1" s="1"/>
  <c r="S52" i="1"/>
  <c r="W52" i="1" s="1"/>
  <c r="Y52" i="1" s="1"/>
  <c r="R68" i="1"/>
  <c r="S78" i="1"/>
  <c r="S86" i="1"/>
  <c r="W86" i="1" s="1"/>
  <c r="Y86" i="1" s="1"/>
  <c r="AE86" i="1" s="1"/>
  <c r="AG86" i="1" s="1"/>
  <c r="AI86" i="1" s="1"/>
  <c r="AS86" i="1" s="1"/>
  <c r="S94" i="1"/>
  <c r="S108" i="1"/>
  <c r="S138" i="1"/>
  <c r="S146" i="1"/>
  <c r="S154" i="1"/>
  <c r="W154" i="1" s="1"/>
  <c r="Y154" i="1" s="1"/>
  <c r="AE154" i="1" s="1"/>
  <c r="AG154" i="1" s="1"/>
  <c r="AI154" i="1" s="1"/>
  <c r="AS154" i="1" s="1"/>
  <c r="S162" i="1"/>
  <c r="W162" i="1" s="1"/>
  <c r="Y162" i="1" s="1"/>
  <c r="AE162" i="1" s="1"/>
  <c r="AG162" i="1" s="1"/>
  <c r="AI162" i="1" s="1"/>
  <c r="AS162" i="1" s="1"/>
  <c r="S170" i="1"/>
  <c r="S186" i="1"/>
  <c r="W186" i="1" s="1"/>
  <c r="Y186" i="1" s="1"/>
  <c r="AE186" i="1" s="1"/>
  <c r="AG186" i="1" s="1"/>
  <c r="AI186" i="1" s="1"/>
  <c r="AS186" i="1" s="1"/>
  <c r="S194" i="1"/>
  <c r="S211" i="1"/>
  <c r="W211" i="1" s="1"/>
  <c r="Y211" i="1" s="1"/>
  <c r="AE211" i="1" s="1"/>
  <c r="AG211" i="1" s="1"/>
  <c r="AI211" i="1" s="1"/>
  <c r="AS211" i="1" s="1"/>
  <c r="S215" i="1"/>
  <c r="W215" i="1" s="1"/>
  <c r="Y215" i="1" s="1"/>
  <c r="AE215" i="1" s="1"/>
  <c r="AG215" i="1" s="1"/>
  <c r="AI215" i="1" s="1"/>
  <c r="AS215" i="1" s="1"/>
  <c r="S219" i="1"/>
  <c r="S223" i="1"/>
  <c r="S226" i="1"/>
  <c r="W226" i="1" s="1"/>
  <c r="Y226" i="1" s="1"/>
  <c r="AE226" i="1" s="1"/>
  <c r="AG226" i="1" s="1"/>
  <c r="AI226" i="1" s="1"/>
  <c r="AS226" i="1" s="1"/>
  <c r="S234" i="1"/>
  <c r="S242" i="1"/>
  <c r="W242" i="1" s="1"/>
  <c r="Y242" i="1" s="1"/>
  <c r="AE242" i="1" s="1"/>
  <c r="AG242" i="1" s="1"/>
  <c r="AI242" i="1" s="1"/>
  <c r="AS242" i="1" s="1"/>
  <c r="S260" i="1"/>
  <c r="S264" i="1"/>
  <c r="W264" i="1" s="1"/>
  <c r="Y264" i="1" s="1"/>
  <c r="AE264" i="1" s="1"/>
  <c r="AG264" i="1" s="1"/>
  <c r="AI264" i="1" s="1"/>
  <c r="AS264" i="1" s="1"/>
  <c r="S268" i="1"/>
  <c r="S272" i="1"/>
  <c r="S276" i="1"/>
  <c r="W276" i="1" s="1"/>
  <c r="Y276" i="1" s="1"/>
  <c r="AE276" i="1" s="1"/>
  <c r="AG276" i="1" s="1"/>
  <c r="AI276" i="1" s="1"/>
  <c r="AS276" i="1" s="1"/>
  <c r="S280" i="1"/>
  <c r="W280" i="1" s="1"/>
  <c r="Y280" i="1" s="1"/>
  <c r="AE280" i="1" s="1"/>
  <c r="AG280" i="1" s="1"/>
  <c r="AI280" i="1" s="1"/>
  <c r="AS280" i="1" s="1"/>
  <c r="S284" i="1"/>
  <c r="W284" i="1" s="1"/>
  <c r="Y284" i="1" s="1"/>
  <c r="S288" i="1"/>
  <c r="S292" i="1"/>
  <c r="W292" i="1" s="1"/>
  <c r="Y292" i="1" s="1"/>
  <c r="AE292" i="1" s="1"/>
  <c r="AG292" i="1" s="1"/>
  <c r="AI292" i="1" s="1"/>
  <c r="AS292" i="1" s="1"/>
  <c r="S296" i="1"/>
  <c r="W296" i="1" s="1"/>
  <c r="Y296" i="1" s="1"/>
  <c r="AE296" i="1" s="1"/>
  <c r="AG296" i="1" s="1"/>
  <c r="AI296" i="1" s="1"/>
  <c r="AS296" i="1" s="1"/>
  <c r="S300" i="1"/>
  <c r="W300" i="1" s="1"/>
  <c r="Y300" i="1" s="1"/>
  <c r="W14" i="1"/>
  <c r="Y14" i="1" s="1"/>
  <c r="AE14" i="1" s="1"/>
  <c r="AG14" i="1" s="1"/>
  <c r="AI14" i="1" s="1"/>
  <c r="AS14" i="1" s="1"/>
  <c r="W18" i="1"/>
  <c r="Y18" i="1" s="1"/>
  <c r="AE18" i="1" s="1"/>
  <c r="AG18" i="1" s="1"/>
  <c r="AI18" i="1" s="1"/>
  <c r="AS18" i="1" s="1"/>
  <c r="W30" i="1"/>
  <c r="Y30" i="1" s="1"/>
  <c r="AE30" i="1" s="1"/>
  <c r="AG30" i="1" s="1"/>
  <c r="AI30" i="1" s="1"/>
  <c r="AS30" i="1" s="1"/>
  <c r="W34" i="1"/>
  <c r="Y34" i="1" s="1"/>
  <c r="AE34" i="1" s="1"/>
  <c r="AG34" i="1" s="1"/>
  <c r="AI34" i="1" s="1"/>
  <c r="AS34" i="1" s="1"/>
  <c r="W42" i="1"/>
  <c r="Y42" i="1" s="1"/>
  <c r="AE42" i="1" s="1"/>
  <c r="AG42" i="1" s="1"/>
  <c r="AI42" i="1" s="1"/>
  <c r="AS42" i="1" s="1"/>
  <c r="W46" i="1"/>
  <c r="Y46" i="1" s="1"/>
  <c r="AE46" i="1" s="1"/>
  <c r="AG46" i="1" s="1"/>
  <c r="AI46" i="1" s="1"/>
  <c r="AS46" i="1" s="1"/>
  <c r="W74" i="1"/>
  <c r="Y74" i="1" s="1"/>
  <c r="W78" i="1"/>
  <c r="Y78" i="1" s="1"/>
  <c r="AE78" i="1" s="1"/>
  <c r="AG78" i="1" s="1"/>
  <c r="AI78" i="1" s="1"/>
  <c r="AS78" i="1" s="1"/>
  <c r="W82" i="1"/>
  <c r="Y82" i="1" s="1"/>
  <c r="W90" i="1"/>
  <c r="Y90" i="1" s="1"/>
  <c r="W94" i="1"/>
  <c r="Y94" i="1" s="1"/>
  <c r="AE94" i="1" s="1"/>
  <c r="AG94" i="1" s="1"/>
  <c r="AI94" i="1" s="1"/>
  <c r="AS94" i="1" s="1"/>
  <c r="W108" i="1"/>
  <c r="Y108" i="1" s="1"/>
  <c r="W112" i="1"/>
  <c r="Y112" i="1" s="1"/>
  <c r="W172" i="1"/>
  <c r="Y172" i="1" s="1"/>
  <c r="W183" i="1"/>
  <c r="Y183" i="1" s="1"/>
  <c r="W224" i="1"/>
  <c r="Y224" i="1" s="1"/>
  <c r="AE224" i="1" s="1"/>
  <c r="AG224" i="1" s="1"/>
  <c r="AI224" i="1" s="1"/>
  <c r="AS224" i="1" s="1"/>
  <c r="W231" i="1"/>
  <c r="Y231" i="1" s="1"/>
  <c r="W235" i="1"/>
  <c r="Y235" i="1" s="1"/>
  <c r="AE235" i="1" s="1"/>
  <c r="AG235" i="1" s="1"/>
  <c r="AI235" i="1" s="1"/>
  <c r="AS235" i="1" s="1"/>
  <c r="W239" i="1"/>
  <c r="Y239" i="1" s="1"/>
  <c r="W243" i="1"/>
  <c r="Y243" i="1" s="1"/>
  <c r="AE243" i="1" s="1"/>
  <c r="AG243" i="1" s="1"/>
  <c r="AI243" i="1" s="1"/>
  <c r="AS243" i="1" s="1"/>
  <c r="W287" i="1"/>
  <c r="Y287" i="1" s="1"/>
  <c r="W294" i="1"/>
  <c r="Y294" i="1" s="1"/>
  <c r="AE294" i="1" s="1"/>
  <c r="AG294" i="1" s="1"/>
  <c r="AI294" i="1" s="1"/>
  <c r="AS294" i="1" s="1"/>
  <c r="V134" i="1"/>
  <c r="V176" i="1"/>
  <c r="W145" i="1"/>
  <c r="Y145" i="1" s="1"/>
  <c r="AE145" i="1" s="1"/>
  <c r="AG145" i="1" s="1"/>
  <c r="AI145" i="1" s="1"/>
  <c r="AS145" i="1" s="1"/>
  <c r="W149" i="1"/>
  <c r="Y149" i="1" s="1"/>
  <c r="AE149" i="1" s="1"/>
  <c r="AG149" i="1" s="1"/>
  <c r="AI149" i="1" s="1"/>
  <c r="AS149" i="1" s="1"/>
  <c r="W152" i="1"/>
  <c r="Y152" i="1" s="1"/>
  <c r="AE152" i="1" s="1"/>
  <c r="AG152" i="1" s="1"/>
  <c r="AI152" i="1" s="1"/>
  <c r="AS152" i="1" s="1"/>
  <c r="W156" i="1"/>
  <c r="Y156" i="1" s="1"/>
  <c r="W159" i="1"/>
  <c r="Y159" i="1" s="1"/>
  <c r="W163" i="1"/>
  <c r="Y163" i="1" s="1"/>
  <c r="W170" i="1"/>
  <c r="Y170" i="1" s="1"/>
  <c r="AE170" i="1" s="1"/>
  <c r="AG170" i="1" s="1"/>
  <c r="AI170" i="1" s="1"/>
  <c r="AS170" i="1" s="1"/>
  <c r="W187" i="1"/>
  <c r="Y187" i="1" s="1"/>
  <c r="W191" i="1"/>
  <c r="Y191" i="1" s="1"/>
  <c r="W194" i="1"/>
  <c r="Y194" i="1" s="1"/>
  <c r="AE194" i="1" s="1"/>
  <c r="AG194" i="1" s="1"/>
  <c r="AI194" i="1" s="1"/>
  <c r="AS194" i="1" s="1"/>
  <c r="W201" i="1"/>
  <c r="Y201" i="1" s="1"/>
  <c r="W219" i="1"/>
  <c r="Y219" i="1" s="1"/>
  <c r="AE219" i="1" s="1"/>
  <c r="AG219" i="1" s="1"/>
  <c r="AI219" i="1" s="1"/>
  <c r="AS219" i="1" s="1"/>
  <c r="W229" i="1"/>
  <c r="Y229" i="1" s="1"/>
  <c r="W233" i="1"/>
  <c r="Y233" i="1" s="1"/>
  <c r="AE233" i="1" s="1"/>
  <c r="AG233" i="1" s="1"/>
  <c r="AI233" i="1" s="1"/>
  <c r="AS233" i="1" s="1"/>
  <c r="W240" i="1"/>
  <c r="Y240" i="1" s="1"/>
  <c r="W261" i="1"/>
  <c r="Y261" i="1" s="1"/>
  <c r="AE261" i="1" s="1"/>
  <c r="AG261" i="1" s="1"/>
  <c r="AI261" i="1" s="1"/>
  <c r="AS261" i="1" s="1"/>
  <c r="W265" i="1"/>
  <c r="Y265" i="1" s="1"/>
  <c r="AE265" i="1" s="1"/>
  <c r="AG265" i="1" s="1"/>
  <c r="AI265" i="1" s="1"/>
  <c r="AS265" i="1" s="1"/>
  <c r="W268" i="1"/>
  <c r="Y268" i="1" s="1"/>
  <c r="W272" i="1"/>
  <c r="Y272" i="1" s="1"/>
  <c r="W275" i="1"/>
  <c r="Y275" i="1" s="1"/>
  <c r="W279" i="1"/>
  <c r="Y279" i="1" s="1"/>
  <c r="W285" i="1"/>
  <c r="Y285" i="1" s="1"/>
  <c r="W289" i="1"/>
  <c r="Y289" i="1" s="1"/>
  <c r="AE289" i="1" s="1"/>
  <c r="AG289" i="1" s="1"/>
  <c r="AI289" i="1" s="1"/>
  <c r="AS289" i="1" s="1"/>
  <c r="W295" i="1"/>
  <c r="Y295" i="1" s="1"/>
  <c r="W302" i="1"/>
  <c r="Y302" i="1" s="1"/>
  <c r="AE302" i="1" s="1"/>
  <c r="AG302" i="1" s="1"/>
  <c r="AI302" i="1" s="1"/>
  <c r="AS302" i="1" s="1"/>
  <c r="AE16" i="1"/>
  <c r="AG16" i="1" s="1"/>
  <c r="AI16" i="1" s="1"/>
  <c r="AE20" i="1"/>
  <c r="AG20" i="1" s="1"/>
  <c r="AI20" i="1" s="1"/>
  <c r="AS20" i="1" s="1"/>
  <c r="AE32" i="1"/>
  <c r="AG32" i="1" s="1"/>
  <c r="AI32" i="1" s="1"/>
  <c r="AE36" i="1"/>
  <c r="AG36" i="1" s="1"/>
  <c r="AI36" i="1" s="1"/>
  <c r="AS36" i="1" s="1"/>
  <c r="W117" i="1"/>
  <c r="Y117" i="1" s="1"/>
  <c r="AE117" i="1" s="1"/>
  <c r="AG117" i="1" s="1"/>
  <c r="AI117" i="1" s="1"/>
  <c r="AS117" i="1" s="1"/>
  <c r="W139" i="1"/>
  <c r="Y139" i="1" s="1"/>
  <c r="AE139" i="1" s="1"/>
  <c r="AG139" i="1" s="1"/>
  <c r="AI139" i="1" s="1"/>
  <c r="AS139" i="1" s="1"/>
  <c r="W146" i="1"/>
  <c r="Y146" i="1" s="1"/>
  <c r="AE146" i="1" s="1"/>
  <c r="AG146" i="1" s="1"/>
  <c r="AI146" i="1" s="1"/>
  <c r="AS146" i="1" s="1"/>
  <c r="W153" i="1"/>
  <c r="Y153" i="1" s="1"/>
  <c r="W157" i="1"/>
  <c r="Y157" i="1" s="1"/>
  <c r="AE157" i="1" s="1"/>
  <c r="AG157" i="1" s="1"/>
  <c r="AI157" i="1" s="1"/>
  <c r="AS157" i="1" s="1"/>
  <c r="W164" i="1"/>
  <c r="Y164" i="1" s="1"/>
  <c r="AE164" i="1" s="1"/>
  <c r="AG164" i="1" s="1"/>
  <c r="AI164" i="1" s="1"/>
  <c r="AS164" i="1" s="1"/>
  <c r="W167" i="1"/>
  <c r="Y167" i="1" s="1"/>
  <c r="W171" i="1"/>
  <c r="Y171" i="1" s="1"/>
  <c r="W181" i="1"/>
  <c r="Y181" i="1" s="1"/>
  <c r="W188" i="1"/>
  <c r="Y188" i="1" s="1"/>
  <c r="AE188" i="1" s="1"/>
  <c r="AG188" i="1" s="1"/>
  <c r="AI188" i="1" s="1"/>
  <c r="AS188" i="1" s="1"/>
  <c r="W195" i="1"/>
  <c r="Y195" i="1" s="1"/>
  <c r="W216" i="1"/>
  <c r="Y216" i="1" s="1"/>
  <c r="W223" i="1"/>
  <c r="Y223" i="1" s="1"/>
  <c r="AE223" i="1" s="1"/>
  <c r="AG223" i="1" s="1"/>
  <c r="AI223" i="1" s="1"/>
  <c r="AS223" i="1" s="1"/>
  <c r="W227" i="1"/>
  <c r="Y227" i="1" s="1"/>
  <c r="W234" i="1"/>
  <c r="Y234" i="1" s="1"/>
  <c r="AE234" i="1" s="1"/>
  <c r="AG234" i="1" s="1"/>
  <c r="AI234" i="1" s="1"/>
  <c r="AS234" i="1" s="1"/>
  <c r="W237" i="1"/>
  <c r="Y237" i="1" s="1"/>
  <c r="AE237" i="1" s="1"/>
  <c r="AG237" i="1" s="1"/>
  <c r="AI237" i="1" s="1"/>
  <c r="AS237" i="1" s="1"/>
  <c r="W241" i="1"/>
  <c r="Y241" i="1" s="1"/>
  <c r="V250" i="1"/>
  <c r="W262" i="1"/>
  <c r="Y262" i="1" s="1"/>
  <c r="AE262" i="1" s="1"/>
  <c r="AG262" i="1" s="1"/>
  <c r="AI262" i="1" s="1"/>
  <c r="AS262" i="1" s="1"/>
  <c r="W269" i="1"/>
  <c r="Y269" i="1" s="1"/>
  <c r="AE269" i="1" s="1"/>
  <c r="AG269" i="1" s="1"/>
  <c r="AI269" i="1" s="1"/>
  <c r="AS269" i="1" s="1"/>
  <c r="W273" i="1"/>
  <c r="Y273" i="1" s="1"/>
  <c r="AE273" i="1" s="1"/>
  <c r="AG273" i="1" s="1"/>
  <c r="AI273" i="1" s="1"/>
  <c r="AS273" i="1" s="1"/>
  <c r="W283" i="1"/>
  <c r="Y283" i="1" s="1"/>
  <c r="AE283" i="1" s="1"/>
  <c r="AG283" i="1" s="1"/>
  <c r="AI283" i="1" s="1"/>
  <c r="AS283" i="1" s="1"/>
  <c r="W286" i="1"/>
  <c r="Y286" i="1" s="1"/>
  <c r="V313" i="1"/>
  <c r="AE21" i="1"/>
  <c r="AG21" i="1" s="1"/>
  <c r="AI21" i="1" s="1"/>
  <c r="AS21" i="1" s="1"/>
  <c r="AE25" i="1"/>
  <c r="AG25" i="1" s="1"/>
  <c r="AI25" i="1" s="1"/>
  <c r="AE37" i="1"/>
  <c r="AG37" i="1" s="1"/>
  <c r="AI37" i="1" s="1"/>
  <c r="AS37" i="1" s="1"/>
  <c r="AE41" i="1"/>
  <c r="AG41" i="1" s="1"/>
  <c r="AI41" i="1" s="1"/>
  <c r="AE52" i="1"/>
  <c r="AG52" i="1" s="1"/>
  <c r="AI52" i="1" s="1"/>
  <c r="AS52" i="1" s="1"/>
  <c r="AE73" i="1"/>
  <c r="AG73" i="1" s="1"/>
  <c r="AI73" i="1" s="1"/>
  <c r="AS73" i="1" s="1"/>
  <c r="AE77" i="1"/>
  <c r="AG77" i="1" s="1"/>
  <c r="AI77" i="1" s="1"/>
  <c r="AS77" i="1" s="1"/>
  <c r="AE85" i="1"/>
  <c r="AG85" i="1" s="1"/>
  <c r="AI85" i="1" s="1"/>
  <c r="AS85" i="1" s="1"/>
  <c r="AE89" i="1"/>
  <c r="AG89" i="1" s="1"/>
  <c r="AI89" i="1" s="1"/>
  <c r="AS89" i="1" s="1"/>
  <c r="AE93" i="1"/>
  <c r="AG93" i="1" s="1"/>
  <c r="AI93" i="1" s="1"/>
  <c r="AS93" i="1" s="1"/>
  <c r="AE108" i="1"/>
  <c r="AG108" i="1" s="1"/>
  <c r="AI108" i="1" s="1"/>
  <c r="AS108" i="1" s="1"/>
  <c r="AE112" i="1"/>
  <c r="AG112" i="1" s="1"/>
  <c r="AI112" i="1" s="1"/>
  <c r="AS112" i="1" s="1"/>
  <c r="AE143" i="1"/>
  <c r="AG143" i="1" s="1"/>
  <c r="AI143" i="1" s="1"/>
  <c r="AS143" i="1" s="1"/>
  <c r="AE147" i="1"/>
  <c r="AG147" i="1" s="1"/>
  <c r="AI147" i="1" s="1"/>
  <c r="AS147" i="1" s="1"/>
  <c r="AE151" i="1"/>
  <c r="AG151" i="1" s="1"/>
  <c r="AI151" i="1" s="1"/>
  <c r="AS151" i="1" s="1"/>
  <c r="AE159" i="1"/>
  <c r="AG159" i="1" s="1"/>
  <c r="AI159" i="1" s="1"/>
  <c r="AS159" i="1" s="1"/>
  <c r="AE163" i="1"/>
  <c r="AG163" i="1" s="1"/>
  <c r="AI163" i="1" s="1"/>
  <c r="AS163" i="1" s="1"/>
  <c r="AE167" i="1"/>
  <c r="AG167" i="1" s="1"/>
  <c r="AI167" i="1" s="1"/>
  <c r="AS167" i="1" s="1"/>
  <c r="AE171" i="1"/>
  <c r="AG171" i="1" s="1"/>
  <c r="AI171" i="1" s="1"/>
  <c r="AS171" i="1" s="1"/>
  <c r="AE175" i="1"/>
  <c r="AG175" i="1" s="1"/>
  <c r="AI175" i="1" s="1"/>
  <c r="AS175" i="1" s="1"/>
  <c r="AE182" i="1"/>
  <c r="AG182" i="1" s="1"/>
  <c r="AI182" i="1" s="1"/>
  <c r="AS182" i="1" s="1"/>
  <c r="AE201" i="1"/>
  <c r="AG201" i="1" s="1"/>
  <c r="AI201" i="1" s="1"/>
  <c r="AS201" i="1" s="1"/>
  <c r="AE216" i="1"/>
  <c r="AG216" i="1" s="1"/>
  <c r="AI216" i="1" s="1"/>
  <c r="AS216" i="1" s="1"/>
  <c r="AE220" i="1"/>
  <c r="AG220" i="1" s="1"/>
  <c r="AI220" i="1" s="1"/>
  <c r="AS220" i="1" s="1"/>
  <c r="AE232" i="1"/>
  <c r="AG232" i="1" s="1"/>
  <c r="AI232" i="1" s="1"/>
  <c r="AS232" i="1" s="1"/>
  <c r="AE236" i="1"/>
  <c r="AG236" i="1" s="1"/>
  <c r="AI236" i="1" s="1"/>
  <c r="AS236" i="1" s="1"/>
  <c r="AE240" i="1"/>
  <c r="AG240" i="1" s="1"/>
  <c r="AI240" i="1" s="1"/>
  <c r="AS240" i="1" s="1"/>
  <c r="AE271" i="1"/>
  <c r="AG271" i="1" s="1"/>
  <c r="AI271" i="1" s="1"/>
  <c r="AE275" i="1"/>
  <c r="AG275" i="1" s="1"/>
  <c r="AI275" i="1" s="1"/>
  <c r="AE279" i="1"/>
  <c r="AG279" i="1" s="1"/>
  <c r="AI279" i="1" s="1"/>
  <c r="AS279" i="1" s="1"/>
  <c r="AE287" i="1"/>
  <c r="AG287" i="1" s="1"/>
  <c r="AI287" i="1" s="1"/>
  <c r="AE291" i="1"/>
  <c r="AG291" i="1" s="1"/>
  <c r="AI291" i="1" s="1"/>
  <c r="AE295" i="1"/>
  <c r="AG295" i="1" s="1"/>
  <c r="AI295" i="1" s="1"/>
  <c r="AS295" i="1" s="1"/>
  <c r="AE45" i="1"/>
  <c r="AG45" i="1" s="1"/>
  <c r="AI45" i="1" s="1"/>
  <c r="AS45" i="1" s="1"/>
  <c r="AE49" i="1"/>
  <c r="AG49" i="1" s="1"/>
  <c r="AI49" i="1" s="1"/>
  <c r="AS49" i="1" s="1"/>
  <c r="AE74" i="1"/>
  <c r="AG74" i="1" s="1"/>
  <c r="AI74" i="1" s="1"/>
  <c r="AS74" i="1" s="1"/>
  <c r="AE82" i="1"/>
  <c r="AG82" i="1" s="1"/>
  <c r="AI82" i="1" s="1"/>
  <c r="AE90" i="1"/>
  <c r="AG90" i="1" s="1"/>
  <c r="AI90" i="1" s="1"/>
  <c r="AS90" i="1" s="1"/>
  <c r="AE109" i="1"/>
  <c r="AG109" i="1" s="1"/>
  <c r="AI109" i="1" s="1"/>
  <c r="AS109" i="1" s="1"/>
  <c r="AE133" i="1"/>
  <c r="AG133" i="1" s="1"/>
  <c r="AI133" i="1" s="1"/>
  <c r="AS133" i="1" s="1"/>
  <c r="AE156" i="1"/>
  <c r="AG156" i="1" s="1"/>
  <c r="AI156" i="1" s="1"/>
  <c r="AS156" i="1" s="1"/>
  <c r="AE172" i="1"/>
  <c r="AG172" i="1" s="1"/>
  <c r="AI172" i="1" s="1"/>
  <c r="AS172" i="1" s="1"/>
  <c r="AE183" i="1"/>
  <c r="AG183" i="1" s="1"/>
  <c r="AI183" i="1" s="1"/>
  <c r="AE187" i="1"/>
  <c r="AG187" i="1" s="1"/>
  <c r="AI187" i="1" s="1"/>
  <c r="AS187" i="1" s="1"/>
  <c r="AE191" i="1"/>
  <c r="AG191" i="1" s="1"/>
  <c r="AI191" i="1" s="1"/>
  <c r="AS191" i="1" s="1"/>
  <c r="AE195" i="1"/>
  <c r="AG195" i="1" s="1"/>
  <c r="AI195" i="1" s="1"/>
  <c r="AE209" i="1"/>
  <c r="AG209" i="1" s="1"/>
  <c r="AI209" i="1" s="1"/>
  <c r="AS209" i="1" s="1"/>
  <c r="AE213" i="1"/>
  <c r="AG213" i="1" s="1"/>
  <c r="AI213" i="1" s="1"/>
  <c r="AS213" i="1" s="1"/>
  <c r="AE225" i="1"/>
  <c r="AG225" i="1" s="1"/>
  <c r="AI225" i="1" s="1"/>
  <c r="AS225" i="1" s="1"/>
  <c r="AE229" i="1"/>
  <c r="AG229" i="1" s="1"/>
  <c r="AI229" i="1" s="1"/>
  <c r="AS229" i="1" s="1"/>
  <c r="AE241" i="1"/>
  <c r="AG241" i="1" s="1"/>
  <c r="AI241" i="1" s="1"/>
  <c r="AS241" i="1" s="1"/>
  <c r="AE268" i="1"/>
  <c r="AG268" i="1" s="1"/>
  <c r="AI268" i="1" s="1"/>
  <c r="AS268" i="1" s="1"/>
  <c r="AE272" i="1"/>
  <c r="AG272" i="1" s="1"/>
  <c r="AI272" i="1" s="1"/>
  <c r="AS272" i="1" s="1"/>
  <c r="AE284" i="1"/>
  <c r="AG284" i="1" s="1"/>
  <c r="AI284" i="1" s="1"/>
  <c r="AS284" i="1" s="1"/>
  <c r="AE288" i="1"/>
  <c r="AG288" i="1" s="1"/>
  <c r="AI288" i="1" s="1"/>
  <c r="AS288" i="1" s="1"/>
  <c r="AE300" i="1"/>
  <c r="AG300" i="1" s="1"/>
  <c r="AI300" i="1" s="1"/>
  <c r="AS300" i="1" s="1"/>
  <c r="AE311" i="1"/>
  <c r="AG311" i="1" s="1"/>
  <c r="AI311" i="1" s="1"/>
  <c r="AS311" i="1" s="1"/>
  <c r="AS25" i="1"/>
  <c r="AS41" i="1"/>
  <c r="AS82" i="1"/>
  <c r="AR113" i="1"/>
  <c r="AS183" i="1"/>
  <c r="AS195" i="1"/>
  <c r="AS50" i="1"/>
  <c r="AS54" i="1"/>
  <c r="AR101" i="1"/>
  <c r="AS79" i="1"/>
  <c r="AS95" i="1"/>
  <c r="AS153" i="1"/>
  <c r="AS161" i="1"/>
  <c r="AS165" i="1"/>
  <c r="AS169" i="1"/>
  <c r="AS173" i="1"/>
  <c r="AS184" i="1"/>
  <c r="AS192" i="1"/>
  <c r="AS238" i="1"/>
  <c r="AS277" i="1"/>
  <c r="AS285" i="1"/>
  <c r="AR63" i="1"/>
  <c r="AR56" i="1"/>
  <c r="AR118" i="1"/>
  <c r="AR196" i="1"/>
  <c r="AR303" i="1"/>
  <c r="AR134" i="1"/>
  <c r="AR176" i="1"/>
  <c r="AR204" i="1"/>
  <c r="AR123" i="1"/>
  <c r="AR129" i="1"/>
  <c r="AR255" i="1"/>
  <c r="AD313" i="1"/>
  <c r="AD196" i="1"/>
  <c r="AD176" i="1"/>
  <c r="AD129" i="1"/>
  <c r="AD101" i="1"/>
  <c r="AD303" i="1"/>
  <c r="AD56" i="1"/>
  <c r="AD68" i="1"/>
  <c r="AD113" i="1"/>
  <c r="AD63" i="1"/>
  <c r="AD123" i="1"/>
  <c r="AD255" i="1"/>
  <c r="V63" i="1"/>
  <c r="V101" i="1"/>
  <c r="V196" i="1"/>
  <c r="V303" i="1"/>
  <c r="V113" i="1"/>
  <c r="V129" i="1"/>
  <c r="W138" i="1"/>
  <c r="V204" i="1"/>
  <c r="W208" i="1"/>
  <c r="V123" i="1"/>
  <c r="V255" i="1"/>
  <c r="R129" i="1"/>
  <c r="R204" i="1"/>
  <c r="R303" i="1"/>
  <c r="R63" i="1"/>
  <c r="R101" i="1"/>
  <c r="R123" i="1"/>
  <c r="R255" i="1"/>
  <c r="R176" i="1"/>
  <c r="R196" i="1"/>
  <c r="R313" i="1"/>
  <c r="I71" i="1"/>
  <c r="K71" i="1" s="1"/>
  <c r="G101" i="1"/>
  <c r="G176" i="1"/>
  <c r="I137" i="1"/>
  <c r="I199" i="1"/>
  <c r="I204" i="1" s="1"/>
  <c r="G204" i="1"/>
  <c r="O122" i="1"/>
  <c r="S122" i="1" s="1"/>
  <c r="W122" i="1" s="1"/>
  <c r="Y122" i="1" s="1"/>
  <c r="AE122" i="1" s="1"/>
  <c r="AG122" i="1" s="1"/>
  <c r="AI122" i="1" s="1"/>
  <c r="I310" i="1"/>
  <c r="G313" i="1"/>
  <c r="G68" i="1"/>
  <c r="I66" i="1"/>
  <c r="O105" i="1"/>
  <c r="S105" i="1" s="1"/>
  <c r="W105" i="1" s="1"/>
  <c r="Y105" i="1" s="1"/>
  <c r="G118" i="1"/>
  <c r="I116" i="1"/>
  <c r="K116" i="1" s="1"/>
  <c r="I126" i="1"/>
  <c r="I129" i="1" s="1"/>
  <c r="G129" i="1"/>
  <c r="O140" i="1"/>
  <c r="S140" i="1" s="1"/>
  <c r="W140" i="1" s="1"/>
  <c r="Y140" i="1" s="1"/>
  <c r="I179" i="1"/>
  <c r="K179" i="1" s="1"/>
  <c r="M179" i="1" s="1"/>
  <c r="G196" i="1"/>
  <c r="G255" i="1"/>
  <c r="I253" i="1"/>
  <c r="F176" i="1"/>
  <c r="F313" i="1"/>
  <c r="I258" i="1"/>
  <c r="K258" i="1" s="1"/>
  <c r="G303" i="1"/>
  <c r="F68" i="1"/>
  <c r="F196" i="1"/>
  <c r="F255" i="1"/>
  <c r="G59" i="1"/>
  <c r="G104" i="1"/>
  <c r="G132" i="1"/>
  <c r="G249" i="1"/>
  <c r="G307" i="1"/>
  <c r="O128" i="1"/>
  <c r="S128" i="1" s="1"/>
  <c r="W128" i="1" s="1"/>
  <c r="Y128" i="1" s="1"/>
  <c r="AE128" i="1" s="1"/>
  <c r="AG128" i="1" s="1"/>
  <c r="AI128" i="1" s="1"/>
  <c r="O200" i="1"/>
  <c r="S200" i="1" s="1"/>
  <c r="W200" i="1" s="1"/>
  <c r="Y200" i="1" s="1"/>
  <c r="F101" i="1"/>
  <c r="F129" i="1"/>
  <c r="F204" i="1"/>
  <c r="G9" i="1"/>
  <c r="O72" i="1"/>
  <c r="S72" i="1" s="1"/>
  <c r="W72" i="1" s="1"/>
  <c r="Y72" i="1" s="1"/>
  <c r="AE72" i="1" s="1"/>
  <c r="AG72" i="1" s="1"/>
  <c r="AI72" i="1" s="1"/>
  <c r="K121" i="1"/>
  <c r="I307" i="1"/>
  <c r="K306" i="1"/>
  <c r="F307" i="1"/>
  <c r="I101" i="1"/>
  <c r="K199" i="1"/>
  <c r="K10" i="1"/>
  <c r="K207" i="1"/>
  <c r="K126" i="1"/>
  <c r="Y244" i="1" l="1"/>
  <c r="W246" i="1"/>
  <c r="AE200" i="1"/>
  <c r="AG200" i="1" s="1"/>
  <c r="AI200" i="1" s="1"/>
  <c r="AS122" i="1"/>
  <c r="AS128" i="1"/>
  <c r="AE140" i="1"/>
  <c r="AG140" i="1" s="1"/>
  <c r="AI140" i="1" s="1"/>
  <c r="AI180" i="1"/>
  <c r="AS180" i="1" s="1"/>
  <c r="AS72" i="1"/>
  <c r="AE105" i="1"/>
  <c r="AG105" i="1" s="1"/>
  <c r="AI105" i="1" s="1"/>
  <c r="AS105" i="1" s="1"/>
  <c r="K196" i="1"/>
  <c r="Y138" i="1"/>
  <c r="AE138" i="1" s="1"/>
  <c r="AG138" i="1" s="1"/>
  <c r="AI138" i="1" s="1"/>
  <c r="AS138" i="1" s="1"/>
  <c r="I196" i="1"/>
  <c r="I118" i="1"/>
  <c r="G123" i="1"/>
  <c r="F315" i="1"/>
  <c r="V315" i="1"/>
  <c r="R315" i="1"/>
  <c r="Y208" i="1"/>
  <c r="AE208" i="1" s="1"/>
  <c r="AG208" i="1" s="1"/>
  <c r="AR315" i="1"/>
  <c r="AD315" i="1"/>
  <c r="K303" i="1"/>
  <c r="M258" i="1"/>
  <c r="K101" i="1"/>
  <c r="M71" i="1"/>
  <c r="K66" i="1"/>
  <c r="I68" i="1"/>
  <c r="K137" i="1"/>
  <c r="I176" i="1"/>
  <c r="G134" i="1"/>
  <c r="I132" i="1"/>
  <c r="K204" i="1"/>
  <c r="M199" i="1"/>
  <c r="G113" i="1"/>
  <c r="I104" i="1"/>
  <c r="M196" i="1"/>
  <c r="O179" i="1"/>
  <c r="K129" i="1"/>
  <c r="M126" i="1"/>
  <c r="K307" i="1"/>
  <c r="M306" i="1"/>
  <c r="I249" i="1"/>
  <c r="G250" i="1"/>
  <c r="I303" i="1"/>
  <c r="M207" i="1"/>
  <c r="M10" i="1"/>
  <c r="O10" i="1" s="1"/>
  <c r="S10" i="1" s="1"/>
  <c r="K123" i="1"/>
  <c r="M121" i="1"/>
  <c r="I9" i="1"/>
  <c r="G56" i="1"/>
  <c r="G63" i="1"/>
  <c r="I59" i="1"/>
  <c r="K253" i="1"/>
  <c r="I255" i="1"/>
  <c r="K118" i="1"/>
  <c r="M116" i="1"/>
  <c r="K310" i="1"/>
  <c r="I313" i="1"/>
  <c r="AE244" i="1" l="1"/>
  <c r="Y246" i="1"/>
  <c r="W10" i="1"/>
  <c r="Y10" i="1" s="1"/>
  <c r="AE10" i="1" s="1"/>
  <c r="AG10" i="1" s="1"/>
  <c r="AI10" i="1" s="1"/>
  <c r="AS10" i="1" s="1"/>
  <c r="AS140" i="1"/>
  <c r="O196" i="1"/>
  <c r="S179" i="1"/>
  <c r="AS200" i="1"/>
  <c r="AI208" i="1"/>
  <c r="AS208" i="1" s="1"/>
  <c r="O121" i="1"/>
  <c r="M123" i="1"/>
  <c r="I250" i="1"/>
  <c r="K249" i="1"/>
  <c r="K176" i="1"/>
  <c r="M137" i="1"/>
  <c r="O71" i="1"/>
  <c r="M101" i="1"/>
  <c r="K313" i="1"/>
  <c r="M310" i="1"/>
  <c r="M307" i="1"/>
  <c r="O306" i="1"/>
  <c r="O199" i="1"/>
  <c r="M204" i="1"/>
  <c r="O207" i="1"/>
  <c r="K132" i="1"/>
  <c r="I134" i="1"/>
  <c r="M118" i="1"/>
  <c r="O116" i="1"/>
  <c r="M253" i="1"/>
  <c r="K255" i="1"/>
  <c r="M303" i="1"/>
  <c r="O258" i="1"/>
  <c r="G315" i="1"/>
  <c r="K59" i="1"/>
  <c r="I63" i="1"/>
  <c r="K9" i="1"/>
  <c r="I56" i="1"/>
  <c r="O126" i="1"/>
  <c r="M129" i="1"/>
  <c r="K104" i="1"/>
  <c r="I113" i="1"/>
  <c r="K68" i="1"/>
  <c r="M66" i="1"/>
  <c r="AE246" i="1" l="1"/>
  <c r="AG244" i="1"/>
  <c r="O129" i="1"/>
  <c r="S126" i="1"/>
  <c r="O123" i="1"/>
  <c r="S121" i="1"/>
  <c r="O303" i="1"/>
  <c r="S258" i="1"/>
  <c r="O118" i="1"/>
  <c r="S116" i="1"/>
  <c r="S207" i="1"/>
  <c r="O307" i="1"/>
  <c r="S306" i="1"/>
  <c r="W179" i="1"/>
  <c r="S196" i="1"/>
  <c r="O204" i="1"/>
  <c r="S199" i="1"/>
  <c r="O101" i="1"/>
  <c r="S71" i="1"/>
  <c r="M104" i="1"/>
  <c r="K113" i="1"/>
  <c r="M9" i="1"/>
  <c r="K56" i="1"/>
  <c r="K250" i="1"/>
  <c r="M249" i="1"/>
  <c r="M68" i="1"/>
  <c r="O66" i="1"/>
  <c r="K63" i="1"/>
  <c r="M59" i="1"/>
  <c r="M313" i="1"/>
  <c r="O310" i="1"/>
  <c r="O137" i="1"/>
  <c r="M176" i="1"/>
  <c r="I315" i="1"/>
  <c r="M255" i="1"/>
  <c r="O253" i="1"/>
  <c r="K134" i="1"/>
  <c r="M132" i="1"/>
  <c r="AI244" i="1" l="1"/>
  <c r="AG246" i="1"/>
  <c r="S307" i="1"/>
  <c r="W306" i="1"/>
  <c r="W121" i="1"/>
  <c r="S123" i="1"/>
  <c r="O176" i="1"/>
  <c r="S137" i="1"/>
  <c r="O68" i="1"/>
  <c r="S66" i="1"/>
  <c r="K315" i="1"/>
  <c r="S101" i="1"/>
  <c r="W71" i="1"/>
  <c r="W207" i="1"/>
  <c r="W258" i="1"/>
  <c r="S303" i="1"/>
  <c r="S129" i="1"/>
  <c r="W126" i="1"/>
  <c r="S204" i="1"/>
  <c r="W199" i="1"/>
  <c r="S118" i="1"/>
  <c r="W116" i="1"/>
  <c r="O255" i="1"/>
  <c r="S253" i="1"/>
  <c r="O313" i="1"/>
  <c r="S310" i="1"/>
  <c r="Y179" i="1"/>
  <c r="W196" i="1"/>
  <c r="O132" i="1"/>
  <c r="M134" i="1"/>
  <c r="M56" i="1"/>
  <c r="O9" i="1"/>
  <c r="M63" i="1"/>
  <c r="O59" i="1"/>
  <c r="M250" i="1"/>
  <c r="O249" i="1"/>
  <c r="O104" i="1"/>
  <c r="M113" i="1"/>
  <c r="AS244" i="1" l="1"/>
  <c r="AS246" i="1" s="1"/>
  <c r="AI246" i="1"/>
  <c r="O113" i="1"/>
  <c r="S104" i="1"/>
  <c r="S68" i="1"/>
  <c r="W66" i="1"/>
  <c r="O250" i="1"/>
  <c r="S249" i="1"/>
  <c r="O56" i="1"/>
  <c r="S9" i="1"/>
  <c r="S255" i="1"/>
  <c r="W253" i="1"/>
  <c r="Y199" i="1"/>
  <c r="W204" i="1"/>
  <c r="W101" i="1"/>
  <c r="Y71" i="1"/>
  <c r="Y121" i="1"/>
  <c r="W123" i="1"/>
  <c r="Y196" i="1"/>
  <c r="AE179" i="1"/>
  <c r="Y258" i="1"/>
  <c r="W303" i="1"/>
  <c r="S176" i="1"/>
  <c r="W137" i="1"/>
  <c r="Y306" i="1"/>
  <c r="W307" i="1"/>
  <c r="O134" i="1"/>
  <c r="S132" i="1"/>
  <c r="O63" i="1"/>
  <c r="S59" i="1"/>
  <c r="S313" i="1"/>
  <c r="W310" i="1"/>
  <c r="W118" i="1"/>
  <c r="Y116" i="1"/>
  <c r="W129" i="1"/>
  <c r="Y126" i="1"/>
  <c r="Y207" i="1"/>
  <c r="M315" i="1"/>
  <c r="Y118" i="1" l="1"/>
  <c r="AE116" i="1"/>
  <c r="W9" i="1"/>
  <c r="S56" i="1"/>
  <c r="Y66" i="1"/>
  <c r="W68" i="1"/>
  <c r="AE207" i="1"/>
  <c r="Y307" i="1"/>
  <c r="AE306" i="1"/>
  <c r="Y303" i="1"/>
  <c r="AE258" i="1"/>
  <c r="Y123" i="1"/>
  <c r="AE121" i="1"/>
  <c r="AE199" i="1"/>
  <c r="Y204" i="1"/>
  <c r="O315" i="1"/>
  <c r="Y129" i="1"/>
  <c r="AE126" i="1"/>
  <c r="W313" i="1"/>
  <c r="Y310" i="1"/>
  <c r="S134" i="1"/>
  <c r="W132" i="1"/>
  <c r="Y137" i="1"/>
  <c r="W176" i="1"/>
  <c r="AG179" i="1"/>
  <c r="AE196" i="1"/>
  <c r="Y101" i="1"/>
  <c r="AE71" i="1"/>
  <c r="Y253" i="1"/>
  <c r="W255" i="1"/>
  <c r="S250" i="1"/>
  <c r="W249" i="1"/>
  <c r="S113" i="1"/>
  <c r="W104" i="1"/>
  <c r="W59" i="1"/>
  <c r="S63" i="1"/>
  <c r="S315" i="1" l="1"/>
  <c r="W113" i="1"/>
  <c r="Y104" i="1"/>
  <c r="W134" i="1"/>
  <c r="Y132" i="1"/>
  <c r="AG126" i="1"/>
  <c r="AE129" i="1"/>
  <c r="AG199" i="1"/>
  <c r="AE204" i="1"/>
  <c r="W56" i="1"/>
  <c r="Y9" i="1"/>
  <c r="Y255" i="1"/>
  <c r="AE253" i="1"/>
  <c r="AI179" i="1"/>
  <c r="AG196" i="1"/>
  <c r="AE123" i="1"/>
  <c r="AG121" i="1"/>
  <c r="AE307" i="1"/>
  <c r="AG306" i="1"/>
  <c r="AG116" i="1"/>
  <c r="AE118" i="1"/>
  <c r="W63" i="1"/>
  <c r="Y59" i="1"/>
  <c r="AE137" i="1"/>
  <c r="Y176" i="1"/>
  <c r="AG258" i="1"/>
  <c r="AE303" i="1"/>
  <c r="AE315" i="1" s="1"/>
  <c r="AG207" i="1"/>
  <c r="W250" i="1"/>
  <c r="Y249" i="1"/>
  <c r="AG71" i="1"/>
  <c r="AE101" i="1"/>
  <c r="Y313" i="1"/>
  <c r="AE310" i="1"/>
  <c r="Y68" i="1"/>
  <c r="AE66" i="1"/>
  <c r="AG101" i="1" l="1"/>
  <c r="AI71" i="1"/>
  <c r="AG137" i="1"/>
  <c r="AE176" i="1"/>
  <c r="AI116" i="1"/>
  <c r="AG118" i="1"/>
  <c r="AG204" i="1"/>
  <c r="AI199" i="1"/>
  <c r="AG310" i="1"/>
  <c r="AE313" i="1"/>
  <c r="Y250" i="1"/>
  <c r="AE249" i="1"/>
  <c r="Y63" i="1"/>
  <c r="AE59" i="1"/>
  <c r="AI306" i="1"/>
  <c r="AG307" i="1"/>
  <c r="Y56" i="1"/>
  <c r="AE9" i="1"/>
  <c r="AE104" i="1"/>
  <c r="Y113" i="1"/>
  <c r="AG303" i="1"/>
  <c r="AI258" i="1"/>
  <c r="AI196" i="1"/>
  <c r="AS179" i="1"/>
  <c r="AS196" i="1" s="1"/>
  <c r="W315" i="1"/>
  <c r="AG129" i="1"/>
  <c r="AI126" i="1"/>
  <c r="AI207" i="1"/>
  <c r="AG66" i="1"/>
  <c r="AE68" i="1"/>
  <c r="AG123" i="1"/>
  <c r="AI121" i="1"/>
  <c r="AG253" i="1"/>
  <c r="AE255" i="1"/>
  <c r="Y134" i="1"/>
  <c r="AE132" i="1"/>
  <c r="AE250" i="1" l="1"/>
  <c r="AG249" i="1"/>
  <c r="AS199" i="1"/>
  <c r="AS204" i="1" s="1"/>
  <c r="AI204" i="1"/>
  <c r="AS126" i="1"/>
  <c r="AS129" i="1" s="1"/>
  <c r="AI129" i="1"/>
  <c r="AG104" i="1"/>
  <c r="AE113" i="1"/>
  <c r="AI307" i="1"/>
  <c r="AS306" i="1"/>
  <c r="AS307" i="1" s="1"/>
  <c r="AG176" i="1"/>
  <c r="AI137" i="1"/>
  <c r="AI253" i="1"/>
  <c r="AG255" i="1"/>
  <c r="AI66" i="1"/>
  <c r="AG68" i="1"/>
  <c r="AI303" i="1"/>
  <c r="AS258" i="1"/>
  <c r="AS303" i="1" s="1"/>
  <c r="AG9" i="1"/>
  <c r="AE56" i="1"/>
  <c r="AG59" i="1"/>
  <c r="AE63" i="1"/>
  <c r="AS71" i="1"/>
  <c r="AS101" i="1" s="1"/>
  <c r="AI101" i="1"/>
  <c r="AS207" i="1"/>
  <c r="AE134" i="1"/>
  <c r="AG132" i="1"/>
  <c r="AS121" i="1"/>
  <c r="AS123" i="1" s="1"/>
  <c r="AI123" i="1"/>
  <c r="Y315" i="1"/>
  <c r="AG313" i="1"/>
  <c r="AI310" i="1"/>
  <c r="AI118" i="1"/>
  <c r="AS116" i="1"/>
  <c r="AS118" i="1" s="1"/>
  <c r="AS137" i="1" l="1"/>
  <c r="AS176" i="1" s="1"/>
  <c r="AI176" i="1"/>
  <c r="AG113" i="1"/>
  <c r="AI104" i="1"/>
  <c r="AG250" i="1"/>
  <c r="AI249" i="1"/>
  <c r="AG134" i="1"/>
  <c r="AI132" i="1"/>
  <c r="AG56" i="1"/>
  <c r="AI9" i="1"/>
  <c r="AI68" i="1"/>
  <c r="AS66" i="1"/>
  <c r="AS68" i="1" s="1"/>
  <c r="AI313" i="1"/>
  <c r="AS310" i="1"/>
  <c r="AS313" i="1" s="1"/>
  <c r="AG63" i="1"/>
  <c r="AI59" i="1"/>
  <c r="AI255" i="1"/>
  <c r="AS253" i="1"/>
  <c r="AS255" i="1" s="1"/>
  <c r="AI134" i="1" l="1"/>
  <c r="AS132" i="1"/>
  <c r="AS134" i="1" s="1"/>
  <c r="AI56" i="1"/>
  <c r="AI315" i="1" s="1"/>
  <c r="AS9" i="1"/>
  <c r="AS56" i="1" s="1"/>
  <c r="AS315" i="1" s="1"/>
  <c r="AI250" i="1"/>
  <c r="AS249" i="1"/>
  <c r="AS250" i="1" s="1"/>
  <c r="AI63" i="1"/>
  <c r="AS59" i="1"/>
  <c r="AS63" i="1" s="1"/>
  <c r="AI113" i="1"/>
  <c r="AS104" i="1"/>
  <c r="AS113" i="1" s="1"/>
  <c r="AG315" i="1"/>
</calcChain>
</file>

<file path=xl/sharedStrings.xml><?xml version="1.0" encoding="utf-8"?>
<sst xmlns="http://schemas.openxmlformats.org/spreadsheetml/2006/main" count="370" uniqueCount="238">
  <si>
    <t xml:space="preserve"> </t>
  </si>
  <si>
    <t>Beg Balance</t>
  </si>
  <si>
    <t>January TCJA</t>
  </si>
  <si>
    <t>January</t>
  </si>
  <si>
    <t>February</t>
  </si>
  <si>
    <t>March</t>
  </si>
  <si>
    <t>April</t>
  </si>
  <si>
    <t>May</t>
  </si>
  <si>
    <t>IRS Audit Adj</t>
  </si>
  <si>
    <t>June</t>
  </si>
  <si>
    <t>IRS Audit Adj 2</t>
  </si>
  <si>
    <t>July</t>
  </si>
  <si>
    <t>August</t>
  </si>
  <si>
    <t>FIN48</t>
  </si>
  <si>
    <t>IRS Settlement</t>
  </si>
  <si>
    <t>IRS Settlement Reversal</t>
  </si>
  <si>
    <t>September</t>
  </si>
  <si>
    <t>October</t>
  </si>
  <si>
    <t>November</t>
  </si>
  <si>
    <t>940A to 35%</t>
  </si>
  <si>
    <t>RTP-Month 13</t>
  </si>
  <si>
    <t>RTP-IRS Adj</t>
  </si>
  <si>
    <t>RTP-Carryback</t>
  </si>
  <si>
    <t>RTP-DSIT</t>
  </si>
  <si>
    <t>TCJA RTP Rate True-Up</t>
  </si>
  <si>
    <t>December</t>
  </si>
  <si>
    <t>ICP Accrual Adjustment</t>
  </si>
  <si>
    <t>Deferred Tax Rollforward by Month - Report #51052</t>
  </si>
  <si>
    <t>2018 Actuals w/ State Tax Data</t>
  </si>
  <si>
    <t>PSO Corp Consolidated</t>
  </si>
  <si>
    <t>January TCJA Through ICP Accrual Adjustment</t>
  </si>
  <si>
    <t>========================================</t>
  </si>
  <si>
    <t>1901001 1901001 Accum Deferred FIT-Other</t>
  </si>
  <si>
    <t xml:space="preserve">   011C-DFIT TAX CREDIT C/F - DEF TAX ASSET</t>
  </si>
  <si>
    <t xml:space="preserve">   011C-MJE TAX CREDIT C/F - DEF TAX ASSET- MJE </t>
  </si>
  <si>
    <t xml:space="preserve">   014A ACCUM DITC-STATE-A/C 2550002</t>
  </si>
  <si>
    <t xml:space="preserve">   433F PSO-FUEL O/U RECOVERY-WSLE</t>
  </si>
  <si>
    <t xml:space="preserve">   460A UNBILLED REVENUE</t>
  </si>
  <si>
    <t xml:space="preserve">   520A PROVS POSS REV REFDS-A/L</t>
  </si>
  <si>
    <t xml:space="preserve">   520X PROV FOR RATE REFUND-TAX REFORM</t>
  </si>
  <si>
    <t xml:space="preserve">   520Y PROV FOR RATE REFUND-EXCESS PROTECTED</t>
  </si>
  <si>
    <t xml:space="preserve">   576F MARK &amp; SPREAD-DEFL-190-A/L</t>
  </si>
  <si>
    <t xml:space="preserve">   602A PROV WORKER'S COMP</t>
  </si>
  <si>
    <t xml:space="preserve">   605E SUPPLEMENTAL EXECUTIVE RETIREMENT PLAN</t>
  </si>
  <si>
    <t xml:space="preserve">   605F ACCRD SUP EXEC RETIR PLAN COSTS-SFAS 158</t>
  </si>
  <si>
    <t xml:space="preserve">   605I ACCRD BK SUP. SAVINGS PLAN EXP</t>
  </si>
  <si>
    <t xml:space="preserve">   605J EMPLOYER SAVINGS PLAN MATCH</t>
  </si>
  <si>
    <t xml:space="preserve">   605O ACCRUED PSI PLAN EXP</t>
  </si>
  <si>
    <t xml:space="preserve">   605P STOCK BASED COMP-CAREER SHARES</t>
  </si>
  <si>
    <t xml:space="preserve">   610A BK PROV UNCOLL ACCTS - ST</t>
  </si>
  <si>
    <t xml:space="preserve">   610V PROV-FAS 157 - A/L</t>
  </si>
  <si>
    <t xml:space="preserve">   612Y ACCRD COMPANYWIDE INCENTV PLAN</t>
  </si>
  <si>
    <t xml:space="preserve">   613E ACCRUED BOOK VACATION PAY</t>
  </si>
  <si>
    <t xml:space="preserve">   613K (ICDP)-INCENTIVE COMP DEFERRAL PLAN</t>
  </si>
  <si>
    <t xml:space="preserve">   613Y ACCRUED BK SEVERANCE BENEFITS</t>
  </si>
  <si>
    <t xml:space="preserve">   615B ACCRUED INTEREST-LONG-TERM - FIN 48</t>
  </si>
  <si>
    <t xml:space="preserve">   615B-MJE ACCRD INTRST-TAX RES-L/T-FIN 48-MJE</t>
  </si>
  <si>
    <t xml:space="preserve">   615C ACCRUED INTEREST-SHORT-TERM - FIN 48</t>
  </si>
  <si>
    <t xml:space="preserve">   615E ACCRUED STATE INCOME TAX EXP</t>
  </si>
  <si>
    <t xml:space="preserve">   615O BK DFL RAIL TRANS REV/EXP</t>
  </si>
  <si>
    <t xml:space="preserve">   641I ADVANCE RENTAL INC (CUR MO)</t>
  </si>
  <si>
    <t xml:space="preserve">   642B DEFD REV-BONUS LEASE SHORT-TERM</t>
  </si>
  <si>
    <t xml:space="preserve">   642C DEFD REV-BONUS LEASE LONG-TERM</t>
  </si>
  <si>
    <t xml:space="preserve">   652G REG LIAB-UNREAL MTM GAIN-DEFL</t>
  </si>
  <si>
    <t xml:space="preserve">   663U REG ASSET-DEFERRED BASE LOAD PUR PWR</t>
  </si>
  <si>
    <t xml:space="preserve">   712P PROF SERVICES CAPITALIZED-TX</t>
  </si>
  <si>
    <t xml:space="preserve">   906F ACCRD OPEB COSTS - SFAS 158</t>
  </si>
  <si>
    <t xml:space="preserve">   906K ACCRD SFAS 112 PST EMPLOY BEN</t>
  </si>
  <si>
    <t xml:space="preserve">   906P ACCRD BOOK ARO EXPENSE - SFAS 143</t>
  </si>
  <si>
    <t xml:space="preserve">   911F-FIN48 FIN 48 DSIT</t>
  </si>
  <si>
    <t xml:space="preserve">   911Q-DSIT DSIT ENTRY - NORMALIZED</t>
  </si>
  <si>
    <t xml:space="preserve">   911V ACCRD SIT TX RESERVE-LNG-TERM-FIN 48</t>
  </si>
  <si>
    <t xml:space="preserve">   911V-MJE ACCRD SIT TX RES-LNG-TERM-FIN 48-MJE</t>
  </si>
  <si>
    <t xml:space="preserve">   911W ACCRD SIT TX RESERVE-SHRT-TERM-FIN 48</t>
  </si>
  <si>
    <t xml:space="preserve">   940A IRS AUDIT SETTLEMENT</t>
  </si>
  <si>
    <t xml:space="preserve">   940X IRS CAPITALIZATION ADJUSTMENT</t>
  </si>
  <si>
    <t xml:space="preserve">   960E AMT CREDIT - DEFERRED</t>
  </si>
  <si>
    <t xml:space="preserve">   960Z NOL - DEFERRED TAX ASSET RECLASS</t>
  </si>
  <si>
    <t xml:space="preserve">   980A RESTRICTED STOCK PLAN</t>
  </si>
  <si>
    <t xml:space="preserve">   980J PSI - STOCK BASED COMP</t>
  </si>
  <si>
    <t>Total 1901001 1901001 Accum Deferred FIT-Other</t>
  </si>
  <si>
    <t>1901002 1901002 Accum Deferred SIT-Other</t>
  </si>
  <si>
    <t xml:space="preserve">   014A ACCUM DITC-STATE-A/C 2550002-MJE</t>
  </si>
  <si>
    <t xml:space="preserve">   014A-DSITC ADSITC STATE C/F-DEF STATE TAX ASSET-L/T</t>
  </si>
  <si>
    <t xml:space="preserve">   014C-DSIT NOL-STATE C/F-DEF STATE TAX ASSET-L/T</t>
  </si>
  <si>
    <t xml:space="preserve">   014W-DSIT STATE CREDIT C/F-VALUATION ALLOWANCE</t>
  </si>
  <si>
    <t>Total 1901002 1901002 Accum Deferred SIT-Other</t>
  </si>
  <si>
    <t>1902001 1902001 Accum Deferred FIT-Oth I&amp;D</t>
  </si>
  <si>
    <t xml:space="preserve">   913D CHARITABLE CONTRIBUTION CARRYFRWD</t>
  </si>
  <si>
    <t xml:space="preserve">   TCJA-190.2 TCJA - ACCT 1902001 - MJE</t>
  </si>
  <si>
    <t>Total 1902001 1902001 Accum Deferred FIT-Oth I&amp;D</t>
  </si>
  <si>
    <t>1903001 1903001 Acc DFIT-FAS 109 Flow-Thru</t>
  </si>
  <si>
    <t xml:space="preserve">   012A SEC ALLOC-ITC-10%</t>
  </si>
  <si>
    <t xml:space="preserve">   012I SOLAR INVESTMENT TAX CREDIT - 30%</t>
  </si>
  <si>
    <t xml:space="preserve">   320A ABFUDC</t>
  </si>
  <si>
    <t xml:space="preserve">   906A ACCRD SFAS 106 PST RETIRE EXP</t>
  </si>
  <si>
    <t xml:space="preserve">   907A REG ASSET-MEDICARE SUBSIDY-FLOW-THRU-(PPACA)</t>
  </si>
  <si>
    <t xml:space="preserve">   914A SFAS 109 - DEFD SIT LIABILITY</t>
  </si>
  <si>
    <t xml:space="preserve">   TCJA-190.3 TCJA - ACCT 1903001 - MJE</t>
  </si>
  <si>
    <t>Total 1903001 1903001 Acc DFIT-FAS 109 Flow-Thru</t>
  </si>
  <si>
    <t>1904001 1904001 Acc DFIT-FAS 109 Excess</t>
  </si>
  <si>
    <t xml:space="preserve">   960F-XS EXCESS ADFIT 281 - PROTECTED</t>
  </si>
  <si>
    <t xml:space="preserve">   960F-XS EXCESS ADFIT 281 - PROTECTED-OK</t>
  </si>
  <si>
    <t xml:space="preserve">   960F-XS EXCESS ADFIT 282 - PROTECTED</t>
  </si>
  <si>
    <t xml:space="preserve">   960F-XS EXCESS ADFIT 282 - PROTECTED-OK</t>
  </si>
  <si>
    <t xml:space="preserve">   960F-XS EXCESS ADFIT 282 - UNPROTECTED</t>
  </si>
  <si>
    <t xml:space="preserve">   960F-XS EXCESS ADFIT 282 - UNPROTECTED-OK</t>
  </si>
  <si>
    <t xml:space="preserve">   960F-XS EXCESS ADFIT 283 - UNPROTECTED</t>
  </si>
  <si>
    <t xml:space="preserve">   960F-XS EXCESS ADFIT 283 - UNPROTECTED-OK</t>
  </si>
  <si>
    <t xml:space="preserve">   TCJA-190.4 TCJA - ACCT 1904001 - MJE</t>
  </si>
  <si>
    <t>Total 1904001 1904001 Acc DFIT-FAS 109 Excess</t>
  </si>
  <si>
    <t>2550001 2550001 Accum Deferred ITC-Federal</t>
  </si>
  <si>
    <t>Total 2550001 2550001 Accum Deferred ITC-Federal</t>
  </si>
  <si>
    <t>2550002 2550002 Accum Deferred ITC-State</t>
  </si>
  <si>
    <t>Total 2550002 2550002 Accum Deferred ITC-State</t>
  </si>
  <si>
    <t>2811001 2811001 Acc DFIT-Accel Amort Prop</t>
  </si>
  <si>
    <t xml:space="preserve">   533A TX AMORT POLLUTION CONT EQPT</t>
  </si>
  <si>
    <t>Total 2811001 2811001 Acc DFIT-Accel Amort Prop</t>
  </si>
  <si>
    <t>2814001 2814001 ADFIT-FAS 109 Exc Acc Am Pr</t>
  </si>
  <si>
    <t>Total 2814001 2814001 ADFIT-FAS 109 Exc Acc Am Pr</t>
  </si>
  <si>
    <t>2821001 2821001  Accum Defd FIT-Util Prop</t>
  </si>
  <si>
    <t xml:space="preserve">   210E LIBERALIZED DEPR-ELIG DFL</t>
  </si>
  <si>
    <t xml:space="preserve">   230A ACRS BENEFIT NORMALIZED</t>
  </si>
  <si>
    <t xml:space="preserve">   230A ACRS BENEFIT NORMALIZED - MJE</t>
  </si>
  <si>
    <t xml:space="preserve">   230G ACRS-ACCRUED BK REMOVAL COSTS</t>
  </si>
  <si>
    <t xml:space="preserve">   230I CAPD INTEREST-SECTION 481(a)-CHANGE IN METHD </t>
  </si>
  <si>
    <t xml:space="preserve">   230J RELOCATION CST-SECTION 481(a)-CHANGE IN METHD</t>
  </si>
  <si>
    <t xml:space="preserve">   230X R &amp; D DEDUCTION - SEC 174</t>
  </si>
  <si>
    <t xml:space="preserve">   280H BK PLANT IN SERVICE - SFAS 143 - ARO</t>
  </si>
  <si>
    <t xml:space="preserve">   295A GAIN/LOSS ON ACRS/MACRS PROPERTY</t>
  </si>
  <si>
    <t xml:space="preserve">   295C GAIN/LOSS-ACRS/MACRS-BK/TX UNIT PROP</t>
  </si>
  <si>
    <t xml:space="preserve">   295D TAX LOSS ON PLANT RETIREMENTS / SALE</t>
  </si>
  <si>
    <t xml:space="preserve">   380J INT EXP CAPITALIZED FOR TAX</t>
  </si>
  <si>
    <t xml:space="preserve">   390A CIAC - BOOK RECEIPTS</t>
  </si>
  <si>
    <t xml:space="preserve">   510H PROPERTY TAX-NEW METHOD-BOOK</t>
  </si>
  <si>
    <t xml:space="preserve">   532A PERCENT REPAIR ALLOWANCE</t>
  </si>
  <si>
    <t xml:space="preserve">   532C BOOK/TAX UNIT OF PROPERTY ADJ</t>
  </si>
  <si>
    <t xml:space="preserve">   532D BK/TX UNIT OF PROPERTY ADJ-SEC 481 ADJ</t>
  </si>
  <si>
    <t xml:space="preserve">   533J TX ACCEL AMORT - CAPITALIZED SOFTWARE</t>
  </si>
  <si>
    <t xml:space="preserve">   534A CAPITALIZED RELOCATION COSTS</t>
  </si>
  <si>
    <t xml:space="preserve">   630R ACCRD ENERGY CONSERV EXPEND</t>
  </si>
  <si>
    <t xml:space="preserve">   651A IMPAIRED ASSETS RES-FAS 121-BK</t>
  </si>
  <si>
    <t xml:space="preserve">   710H AMORT ELEC PLT ACQ ADJS</t>
  </si>
  <si>
    <t xml:space="preserve">   710T AMORT CHELSEA MUN AUTH-TX</t>
  </si>
  <si>
    <t xml:space="preserve">   710U CHELSEA ACQUSITON ADJ-25 YR TX</t>
  </si>
  <si>
    <t xml:space="preserve">   710V PLANT ACQUSITION ADJ-CSIAP-TX</t>
  </si>
  <si>
    <t xml:space="preserve">   711N CAPITALIZED SOFTWARE COSTS-TAX</t>
  </si>
  <si>
    <t xml:space="preserve">   711O BOOK LEASES CAPITALIZED FOR TAX</t>
  </si>
  <si>
    <t xml:space="preserve">   712K CAPITALIZED SOFTWARE COST-BOOK</t>
  </si>
  <si>
    <t xml:space="preserve">   910K REMOVAL CST</t>
  </si>
  <si>
    <t xml:space="preserve">   910N ACCRUED BK REMOVAL COST - ACRS</t>
  </si>
  <si>
    <t xml:space="preserve">   930A BOOK &gt; TAX BASIS-PRTSHP INVEST</t>
  </si>
  <si>
    <t xml:space="preserve">   930J PROV FOR WRITEDOWN OF INVEST</t>
  </si>
  <si>
    <t xml:space="preserve">   940I 1985-1987 IRS AUDIT SETTLEMENT</t>
  </si>
  <si>
    <t xml:space="preserve">   TCJA-282.1 TCJA - ACCT 2821001 - MJE</t>
  </si>
  <si>
    <t>Total 2821001 2821001  Accum Defd FIT-Util Prop</t>
  </si>
  <si>
    <t>2823001 2823001 Acc Def FIT-FAS 109 F/T</t>
  </si>
  <si>
    <t xml:space="preserve">   007A COMPOSITE SFAS 109 PROP A/C 282</t>
  </si>
  <si>
    <t xml:space="preserve">   007B SFAS 109 - PERMANENT DIFF</t>
  </si>
  <si>
    <t xml:space="preserve">   007C SFAS 109 - FLO-THRU DIFF</t>
  </si>
  <si>
    <t xml:space="preserve">   280A EXCESS TX VS S/L BK DEPR</t>
  </si>
  <si>
    <t xml:space="preserve">   310E AOFUDC-BIP AMORT-ALL PROJECTS</t>
  </si>
  <si>
    <t xml:space="preserve">   330D AFUDC CAPITALIZED</t>
  </si>
  <si>
    <t xml:space="preserve">   630J DEFD STORM DAMAGE</t>
  </si>
  <si>
    <t xml:space="preserve">   TCJA-282.3 TCJA - ACCT 2823001 - MJE</t>
  </si>
  <si>
    <t>Total 2823001 2823001 Acc Def FIT-FAS 109 F/T</t>
  </si>
  <si>
    <t>2824001 2824001 Acc Def FIT-FAS 109 Excess</t>
  </si>
  <si>
    <t xml:space="preserve">   TCJA-282.4 TCJA - ACCT 2824001 - MJE</t>
  </si>
  <si>
    <t>Total 2824001 2824001 Acc Def FIT-FAS 109 Excess</t>
  </si>
  <si>
    <t>2831001 2831001  Accum Deferred FIT-Other</t>
  </si>
  <si>
    <t xml:space="preserve">   433B INTEREST-FUEL OVER/UNDER RECOVERY</t>
  </si>
  <si>
    <t xml:space="preserve">   533I INDIAN RESERVATION SECTION 481a ADJUSTMENT</t>
  </si>
  <si>
    <t xml:space="preserve">   575E MTM BK GAIN-A/L-TAX DEFL</t>
  </si>
  <si>
    <t xml:space="preserve">   576E MARK &amp; SPREAD-DEFL-283-A/L</t>
  </si>
  <si>
    <t xml:space="preserve">   605B ACCRUED BK PENSION EXPENSE</t>
  </si>
  <si>
    <t xml:space="preserve">   605C ACCRUED BK PENSION COSTS - SFAS 158</t>
  </si>
  <si>
    <t xml:space="preserve">   630M RATE CASE DEFD CHGS</t>
  </si>
  <si>
    <t xml:space="preserve">   632U BK DEFL-DEMAND SIDE MNGMT EXP</t>
  </si>
  <si>
    <t xml:space="preserve">   638A BOOK &gt; TAX BASIS - EMA-A/C 283</t>
  </si>
  <si>
    <t xml:space="preserve">   660M REG ASSET-CARRY COST ON STRANDED COST</t>
  </si>
  <si>
    <t xml:space="preserve">   660N REG ASSET-DEFD CARRY COST ON STRANDED COST </t>
  </si>
  <si>
    <t xml:space="preserve">   660R REG ASSET-DEFD ACCR VEGETATION MGT EXPENSE</t>
  </si>
  <si>
    <t xml:space="preserve">   661R REG ASSET-SFAS 158 - PENSIONS</t>
  </si>
  <si>
    <t xml:space="preserve">   661S REG ASSET-SFAS 158 - SERP</t>
  </si>
  <si>
    <t xml:space="preserve">   661T REG ASSET-SFAS 158 - OPEB</t>
  </si>
  <si>
    <t xml:space="preserve">   661V REG ASSET-RED ROCK FACILITY</t>
  </si>
  <si>
    <t xml:space="preserve">   664E REG ASSET-NON-AMI METERS</t>
  </si>
  <si>
    <t xml:space="preserve">   664F REG ASSET-NON-AMI METERS - AMORT</t>
  </si>
  <si>
    <t xml:space="preserve">   665G REG ASSET-UND/REC PSO BPF</t>
  </si>
  <si>
    <t xml:space="preserve">   673H REG ASSET-NE3/COMANCHE ENVIRON DEF  </t>
  </si>
  <si>
    <t xml:space="preserve">   673I REG ASSET-NE3/COMANCHE ENVIRON-CONTRA</t>
  </si>
  <si>
    <t xml:space="preserve">   673S REG ASSET-INDEPENDENT EVALUATOR DEFRL</t>
  </si>
  <si>
    <t xml:space="preserve">   673X REG ASSET-WIND CATCHER COST RECOV</t>
  </si>
  <si>
    <t xml:space="preserve">   674E REG ASSET-NE U4 UNDEPRECIATED BALANCE     </t>
  </si>
  <si>
    <t xml:space="preserve">   690F REG ASSET-NBV-ARO-RETIRED PLANTS</t>
  </si>
  <si>
    <t xml:space="preserve">   900A LOSS ON REACQUIRED DEBT</t>
  </si>
  <si>
    <t xml:space="preserve">   906D SFAS 106 PST RETIRE EXP - NON-DEDUCT CONT</t>
  </si>
  <si>
    <t xml:space="preserve">   906Z SFAS 106 - MEDICARE SUBSIDY - (PPACA)-REG ASSET</t>
  </si>
  <si>
    <t xml:space="preserve">   913Y BK DEFL - MERGER COSTS</t>
  </si>
  <si>
    <t xml:space="preserve">   960X STATE NOL CURRENT BENEFIT</t>
  </si>
  <si>
    <t>Total 2831001 2831001  Accum Deferred FIT-Other</t>
  </si>
  <si>
    <t>2831002 2831002 Accum Deferred SIT-Other</t>
  </si>
  <si>
    <t>Total 2831002 2831002 Accum Deferred SIT-Other</t>
  </si>
  <si>
    <t>2832001 2832001 Accum Defd FIT-Other I&amp;D</t>
  </si>
  <si>
    <t xml:space="preserve">   664H REG ASSET-CARRY CHGS - CAPITAL - DEBT</t>
  </si>
  <si>
    <t xml:space="preserve">   TCJA-283.2 TCJA - ACCT 2832001 - MJE</t>
  </si>
  <si>
    <t>Total 2832001 2832001 Accum Defd FIT-Other I&amp;D</t>
  </si>
  <si>
    <t>2833001 2833001 Acc Defd FIT-FAS 109 F/T</t>
  </si>
  <si>
    <t xml:space="preserve">   914B REG ASSET-SFAS 109 DSIT LIAB</t>
  </si>
  <si>
    <t xml:space="preserve">   TCJA-283.3 TCJA - ACCT 2833001 - MJE</t>
  </si>
  <si>
    <t>Total 2833001 2833001 Acc Defd FIT-FAS 109 F/T</t>
  </si>
  <si>
    <t>2833002 2833002 Acc Defd SIT-FAS 109 F/T</t>
  </si>
  <si>
    <t xml:space="preserve">   914A-DSIT DSIT ENTRY-FLOW-THROUGH</t>
  </si>
  <si>
    <t>Total 2833002 2833002 Acc Defd SIT-FAS 109 F/T</t>
  </si>
  <si>
    <t>2834001 2834001 Acc Defd FIT-FAS 109 Excess</t>
  </si>
  <si>
    <t xml:space="preserve">   TCJA-283.4 TCJA - ACCT 2834001 - MJE</t>
  </si>
  <si>
    <t>Total 2834001 2834001 Acc Defd FIT-FAS 109 Excess</t>
  </si>
  <si>
    <t>Grand Total</t>
  </si>
  <si>
    <t>January Activity</t>
  </si>
  <si>
    <t>January End Balance</t>
  </si>
  <si>
    <t>February End Balance</t>
  </si>
  <si>
    <t>March End Balance</t>
  </si>
  <si>
    <t>May End Balance</t>
  </si>
  <si>
    <t>April End Balance</t>
  </si>
  <si>
    <t>June Activity</t>
  </si>
  <si>
    <t>June End Balance</t>
  </si>
  <si>
    <t>July End Balance</t>
  </si>
  <si>
    <t>July Activity</t>
  </si>
  <si>
    <t>August End Balance</t>
  </si>
  <si>
    <t>Sept</t>
  </si>
  <si>
    <t>September Activity</t>
  </si>
  <si>
    <t>September End Balance</t>
  </si>
  <si>
    <t>October End Balance</t>
  </si>
  <si>
    <t>November End Balance</t>
  </si>
  <si>
    <t>Dec</t>
  </si>
  <si>
    <t>December Activity</t>
  </si>
  <si>
    <t>December End Balance</t>
  </si>
  <si>
    <t xml:space="preserve">   RETURN-TO-PROVISION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</si>
</sst>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E2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quotePrefix="1"/>
    <xf numFmtId="0" fontId="1" fillId="0" borderId="0" xfId="0" quotePrefix="1" applyFont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/>
    <xf numFmtId="0" fontId="1" fillId="0" borderId="0" xfId="0" applyFont="1"/>
    <xf numFmtId="0" fontId="1" fillId="2" borderId="0" xfId="0" applyFont="1" applyFill="1"/>
    <xf numFmtId="7" fontId="0" fillId="0" borderId="0" xfId="0" applyNumberFormat="1"/>
    <xf numFmtId="7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/>
    <xf numFmtId="0" fontId="1" fillId="0" borderId="0" xfId="0" applyFont="1"/>
    <xf numFmtId="0" fontId="1" fillId="2" borderId="0" xfId="0" applyFont="1" applyFill="1"/>
    <xf numFmtId="7" fontId="0" fillId="0" borderId="0" xfId="0" applyNumberFormat="1"/>
    <xf numFmtId="7" fontId="0" fillId="2" borderId="0" xfId="0" applyNumberFormat="1" applyFill="1"/>
    <xf numFmtId="0" fontId="1" fillId="0" borderId="0" xfId="0" applyFont="1" applyFill="1" applyAlignment="1">
      <alignment horizontal="center" wrapText="1"/>
    </xf>
    <xf numFmtId="0" fontId="0" fillId="0" borderId="0" xfId="0"/>
    <xf numFmtId="0" fontId="1" fillId="0" borderId="0" xfId="0" applyFont="1"/>
    <xf numFmtId="0" fontId="1" fillId="2" borderId="0" xfId="0" applyFont="1" applyFill="1"/>
    <xf numFmtId="7" fontId="0" fillId="0" borderId="0" xfId="0" applyNumberFormat="1"/>
    <xf numFmtId="7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/>
    <xf numFmtId="0" fontId="1" fillId="0" borderId="0" xfId="0" applyFont="1"/>
    <xf numFmtId="0" fontId="1" fillId="2" borderId="0" xfId="0" applyFont="1" applyFill="1"/>
    <xf numFmtId="7" fontId="0" fillId="0" borderId="0" xfId="0" applyNumberFormat="1"/>
    <xf numFmtId="7" fontId="0" fillId="2" borderId="0" xfId="0" applyNumberForma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7" fontId="2" fillId="0" borderId="0" xfId="0" applyNumberFormat="1" applyFont="1"/>
    <xf numFmtId="7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4.7109375" bestFit="1" customWidth="1"/>
    <col min="2" max="2" width="18" bestFit="1" customWidth="1"/>
    <col min="3" max="3" width="16.28515625" bestFit="1" customWidth="1"/>
    <col min="4" max="4" width="18" style="31" bestFit="1" customWidth="1"/>
    <col min="5" max="5" width="14.28515625" bestFit="1" customWidth="1"/>
    <col min="6" max="6" width="16.28515625" bestFit="1" customWidth="1"/>
    <col min="7" max="7" width="18" bestFit="1" customWidth="1"/>
    <col min="8" max="8" width="13.5703125" bestFit="1" customWidth="1"/>
    <col min="9" max="9" width="18" style="8" bestFit="1" customWidth="1"/>
    <col min="10" max="10" width="15.28515625" bestFit="1" customWidth="1"/>
    <col min="11" max="11" width="18" style="11" bestFit="1" customWidth="1"/>
    <col min="12" max="12" width="13.5703125" bestFit="1" customWidth="1"/>
    <col min="13" max="13" width="18" style="11" bestFit="1" customWidth="1"/>
    <col min="14" max="14" width="14.28515625" bestFit="1" customWidth="1"/>
    <col min="15" max="15" width="18" style="11" bestFit="1" customWidth="1"/>
    <col min="16" max="16" width="12.5703125" bestFit="1" customWidth="1"/>
    <col min="17" max="17" width="14.28515625" bestFit="1" customWidth="1"/>
    <col min="18" max="18" width="16.28515625" style="11" bestFit="1" customWidth="1"/>
    <col min="19" max="19" width="18" style="11" bestFit="1" customWidth="1"/>
    <col min="20" max="20" width="14" bestFit="1" customWidth="1"/>
    <col min="21" max="21" width="13.5703125" bestFit="1" customWidth="1"/>
    <col min="22" max="22" width="16.28515625" style="18" bestFit="1" customWidth="1"/>
    <col min="23" max="23" width="18" style="18" bestFit="1" customWidth="1"/>
    <col min="24" max="24" width="14.28515625" bestFit="1" customWidth="1"/>
    <col min="25" max="25" width="18" style="18" bestFit="1" customWidth="1"/>
    <col min="26" max="26" width="7" bestFit="1" customWidth="1"/>
    <col min="27" max="27" width="14.28515625" bestFit="1" customWidth="1"/>
    <col min="28" max="28" width="22.5703125" bestFit="1" customWidth="1"/>
    <col min="29" max="29" width="16.28515625" bestFit="1" customWidth="1"/>
    <col min="30" max="30" width="16.28515625" style="24" bestFit="1" customWidth="1"/>
    <col min="31" max="31" width="18" style="24" bestFit="1" customWidth="1"/>
    <col min="32" max="32" width="14.28515625" bestFit="1" customWidth="1"/>
    <col min="33" max="33" width="18" style="24" bestFit="1" customWidth="1"/>
    <col min="34" max="34" width="14.28515625" bestFit="1" customWidth="1"/>
    <col min="35" max="35" width="18" style="24" bestFit="1" customWidth="1"/>
    <col min="36" max="36" width="11.5703125" hidden="1" customWidth="1"/>
    <col min="37" max="37" width="14.5703125" hidden="1" customWidth="1"/>
    <col min="38" max="38" width="14.28515625" hidden="1" customWidth="1"/>
    <col min="39" max="39" width="14.5703125" hidden="1" customWidth="1"/>
    <col min="40" max="40" width="12.5703125" hidden="1" customWidth="1"/>
    <col min="41" max="41" width="21.42578125" hidden="1" customWidth="1"/>
    <col min="42" max="42" width="14.5703125" bestFit="1" customWidth="1"/>
    <col min="43" max="43" width="22" bestFit="1" customWidth="1"/>
    <col min="44" max="44" width="16.28515625" style="31" bestFit="1" customWidth="1"/>
    <col min="45" max="45" width="18" style="31" bestFit="1" customWidth="1"/>
  </cols>
  <sheetData>
    <row r="1" spans="1:45" ht="30" x14ac:dyDescent="0.25">
      <c r="A1" s="1" t="s">
        <v>0</v>
      </c>
      <c r="B1" s="6" t="s">
        <v>1</v>
      </c>
      <c r="C1" s="6" t="s">
        <v>2</v>
      </c>
      <c r="D1" s="6"/>
      <c r="E1" s="6" t="s">
        <v>3</v>
      </c>
      <c r="F1" s="7" t="s">
        <v>218</v>
      </c>
      <c r="G1" s="7" t="s">
        <v>219</v>
      </c>
      <c r="H1" s="6" t="s">
        <v>4</v>
      </c>
      <c r="I1" s="17" t="s">
        <v>220</v>
      </c>
      <c r="J1" s="6" t="s">
        <v>5</v>
      </c>
      <c r="K1" s="17" t="s">
        <v>221</v>
      </c>
      <c r="L1" s="6" t="s">
        <v>6</v>
      </c>
      <c r="M1" s="17" t="s">
        <v>223</v>
      </c>
      <c r="N1" s="6" t="s">
        <v>7</v>
      </c>
      <c r="O1" s="17" t="s">
        <v>222</v>
      </c>
      <c r="P1" s="6" t="s">
        <v>8</v>
      </c>
      <c r="Q1" s="6" t="s">
        <v>9</v>
      </c>
      <c r="R1" s="23" t="s">
        <v>224</v>
      </c>
      <c r="S1" s="23" t="s">
        <v>225</v>
      </c>
      <c r="T1" s="6" t="s">
        <v>10</v>
      </c>
      <c r="U1" s="6" t="s">
        <v>11</v>
      </c>
      <c r="V1" s="23" t="s">
        <v>227</v>
      </c>
      <c r="W1" s="23" t="s">
        <v>226</v>
      </c>
      <c r="X1" s="6" t="s">
        <v>12</v>
      </c>
      <c r="Y1" s="23" t="s">
        <v>228</v>
      </c>
      <c r="Z1" s="6" t="s">
        <v>13</v>
      </c>
      <c r="AA1" s="6" t="s">
        <v>14</v>
      </c>
      <c r="AB1" s="6" t="s">
        <v>15</v>
      </c>
      <c r="AC1" s="6" t="s">
        <v>16</v>
      </c>
      <c r="AD1" s="30" t="s">
        <v>230</v>
      </c>
      <c r="AE1" s="30" t="s">
        <v>231</v>
      </c>
      <c r="AF1" s="6" t="s">
        <v>17</v>
      </c>
      <c r="AG1" s="30" t="s">
        <v>232</v>
      </c>
      <c r="AH1" s="6" t="s">
        <v>18</v>
      </c>
      <c r="AI1" s="30" t="s">
        <v>233</v>
      </c>
      <c r="AJ1" s="6" t="s">
        <v>19</v>
      </c>
      <c r="AK1" s="6" t="s">
        <v>20</v>
      </c>
      <c r="AL1" s="6" t="s">
        <v>21</v>
      </c>
      <c r="AM1" s="6" t="s">
        <v>22</v>
      </c>
      <c r="AN1" s="6" t="s">
        <v>23</v>
      </c>
      <c r="AO1" s="6" t="s">
        <v>24</v>
      </c>
      <c r="AP1" s="6" t="s">
        <v>25</v>
      </c>
      <c r="AQ1" s="6" t="s">
        <v>26</v>
      </c>
      <c r="AR1" s="37" t="s">
        <v>235</v>
      </c>
      <c r="AS1" s="37" t="s">
        <v>236</v>
      </c>
    </row>
    <row r="2" spans="1:45" x14ac:dyDescent="0.25">
      <c r="A2" s="2" t="s">
        <v>27</v>
      </c>
      <c r="B2" s="2"/>
      <c r="C2" s="16" t="s">
        <v>3</v>
      </c>
      <c r="D2" s="36"/>
      <c r="E2" s="2"/>
      <c r="F2" s="2"/>
      <c r="G2" s="2"/>
      <c r="H2" s="2"/>
      <c r="I2" s="10"/>
      <c r="J2" s="2"/>
      <c r="K2" s="13"/>
      <c r="L2" s="2"/>
      <c r="M2" s="13"/>
      <c r="N2" s="2"/>
      <c r="O2" s="13"/>
      <c r="P2" s="16" t="s">
        <v>9</v>
      </c>
      <c r="Q2" s="2"/>
      <c r="R2" s="13"/>
      <c r="S2" s="13"/>
      <c r="T2" s="16" t="s">
        <v>11</v>
      </c>
      <c r="U2" s="2"/>
      <c r="V2" s="20"/>
      <c r="W2" s="20"/>
      <c r="X2" s="2"/>
      <c r="Y2" s="20"/>
      <c r="Z2" s="29" t="s">
        <v>229</v>
      </c>
      <c r="AA2" s="29" t="s">
        <v>229</v>
      </c>
      <c r="AB2" s="29" t="s">
        <v>229</v>
      </c>
      <c r="AC2" s="2"/>
      <c r="AD2" s="26"/>
      <c r="AE2" s="26"/>
      <c r="AF2" s="2"/>
      <c r="AG2" s="26"/>
      <c r="AH2" s="2"/>
      <c r="AI2" s="26"/>
      <c r="AJ2" s="36" t="s">
        <v>234</v>
      </c>
      <c r="AK2" s="36" t="s">
        <v>234</v>
      </c>
      <c r="AL2" s="36" t="s">
        <v>234</v>
      </c>
      <c r="AM2" s="36" t="s">
        <v>234</v>
      </c>
      <c r="AN2" s="36" t="s">
        <v>234</v>
      </c>
      <c r="AO2" s="36" t="s">
        <v>234</v>
      </c>
      <c r="AP2" s="33"/>
      <c r="AQ2" s="36" t="s">
        <v>234</v>
      </c>
      <c r="AR2" s="33"/>
      <c r="AS2" s="33"/>
    </row>
    <row r="3" spans="1:45" x14ac:dyDescent="0.25">
      <c r="A3" s="2"/>
      <c r="B3" s="2"/>
      <c r="C3" s="2"/>
      <c r="D3" s="33"/>
      <c r="E3" s="2"/>
      <c r="F3" s="2"/>
      <c r="G3" s="2"/>
      <c r="H3" s="2"/>
      <c r="I3" s="10"/>
      <c r="J3" s="2"/>
      <c r="K3" s="13"/>
      <c r="L3" s="2"/>
      <c r="M3" s="13"/>
      <c r="N3" s="2"/>
      <c r="O3" s="13"/>
      <c r="P3" s="2"/>
      <c r="Q3" s="2"/>
      <c r="R3" s="13"/>
      <c r="S3" s="13"/>
      <c r="T3" s="2"/>
      <c r="U3" s="2"/>
      <c r="V3" s="20"/>
      <c r="W3" s="20"/>
      <c r="X3" s="2"/>
      <c r="Y3" s="20"/>
      <c r="Z3" s="2"/>
      <c r="AA3" s="2"/>
      <c r="AB3" s="2"/>
      <c r="AC3" s="2"/>
      <c r="AD3" s="26"/>
      <c r="AE3" s="26"/>
      <c r="AF3" s="2"/>
      <c r="AG3" s="26"/>
      <c r="AH3" s="2"/>
      <c r="AI3" s="26"/>
      <c r="AJ3" s="2"/>
      <c r="AK3" s="2"/>
      <c r="AL3" s="2"/>
      <c r="AM3" s="2"/>
      <c r="AN3" s="2"/>
      <c r="AO3" s="2"/>
      <c r="AP3" s="2"/>
      <c r="AQ3" s="2"/>
      <c r="AR3" s="33"/>
      <c r="AS3" s="33"/>
    </row>
    <row r="4" spans="1:45" x14ac:dyDescent="0.25">
      <c r="A4" s="2" t="s">
        <v>28</v>
      </c>
      <c r="B4" s="2"/>
      <c r="C4" s="2"/>
      <c r="D4" s="33"/>
      <c r="E4" s="2"/>
      <c r="F4" s="2"/>
      <c r="G4" s="2"/>
      <c r="H4" s="2"/>
      <c r="I4" s="10"/>
      <c r="J4" s="2"/>
      <c r="K4" s="13"/>
      <c r="L4" s="2"/>
      <c r="M4" s="13"/>
      <c r="N4" s="2"/>
      <c r="O4" s="13"/>
      <c r="P4" s="2"/>
      <c r="Q4" s="2"/>
      <c r="R4" s="13"/>
      <c r="S4" s="13"/>
      <c r="T4" s="2"/>
      <c r="U4" s="2"/>
      <c r="V4" s="20"/>
      <c r="W4" s="20"/>
      <c r="X4" s="2"/>
      <c r="Y4" s="20"/>
      <c r="Z4" s="2"/>
      <c r="AA4" s="2"/>
      <c r="AB4" s="2"/>
      <c r="AC4" s="2"/>
      <c r="AD4" s="26"/>
      <c r="AE4" s="26"/>
      <c r="AF4" s="2"/>
      <c r="AG4" s="26"/>
      <c r="AH4" s="2"/>
      <c r="AI4" s="26"/>
      <c r="AJ4" s="2"/>
      <c r="AK4" s="2"/>
      <c r="AL4" s="2"/>
      <c r="AM4" s="2"/>
      <c r="AN4" s="2"/>
      <c r="AO4" s="2"/>
      <c r="AP4" s="2"/>
      <c r="AQ4" s="2"/>
      <c r="AR4" s="33"/>
      <c r="AS4" s="33"/>
    </row>
    <row r="5" spans="1:45" x14ac:dyDescent="0.25">
      <c r="A5" s="2" t="s">
        <v>29</v>
      </c>
      <c r="B5" s="2"/>
      <c r="C5" s="2"/>
      <c r="D5" s="33"/>
      <c r="E5" s="2"/>
      <c r="F5" s="2"/>
      <c r="G5" s="2"/>
      <c r="H5" s="2"/>
      <c r="I5" s="10"/>
      <c r="J5" s="2"/>
      <c r="K5" s="13"/>
      <c r="L5" s="2"/>
      <c r="M5" s="13"/>
      <c r="N5" s="2"/>
      <c r="O5" s="13"/>
      <c r="P5" s="2"/>
      <c r="Q5" s="2"/>
      <c r="R5" s="13"/>
      <c r="S5" s="13"/>
      <c r="T5" s="2"/>
      <c r="U5" s="2"/>
      <c r="V5" s="20"/>
      <c r="W5" s="20"/>
      <c r="X5" s="2"/>
      <c r="Y5" s="20"/>
      <c r="Z5" s="2"/>
      <c r="AA5" s="2"/>
      <c r="AB5" s="2"/>
      <c r="AC5" s="2"/>
      <c r="AD5" s="26"/>
      <c r="AE5" s="26"/>
      <c r="AF5" s="2"/>
      <c r="AG5" s="26"/>
      <c r="AH5" s="2"/>
      <c r="AI5" s="26"/>
      <c r="AJ5" s="2"/>
      <c r="AK5" s="2"/>
      <c r="AL5" s="2"/>
      <c r="AM5" s="2"/>
      <c r="AN5" s="2"/>
      <c r="AO5" s="2"/>
      <c r="AP5" s="2"/>
      <c r="AQ5" s="2"/>
      <c r="AR5" s="33"/>
      <c r="AS5" s="33"/>
    </row>
    <row r="6" spans="1:45" x14ac:dyDescent="0.25">
      <c r="A6" s="2" t="s">
        <v>30</v>
      </c>
      <c r="B6" s="2"/>
      <c r="C6" s="2"/>
      <c r="D6" s="33"/>
      <c r="E6" s="2"/>
      <c r="F6" s="2"/>
      <c r="G6" s="2"/>
      <c r="H6" s="2"/>
      <c r="I6" s="10"/>
      <c r="J6" s="2"/>
      <c r="K6" s="13"/>
      <c r="L6" s="2"/>
      <c r="M6" s="13"/>
      <c r="N6" s="2"/>
      <c r="O6" s="13"/>
      <c r="P6" s="2"/>
      <c r="Q6" s="2"/>
      <c r="R6" s="13"/>
      <c r="S6" s="13"/>
      <c r="T6" s="2"/>
      <c r="U6" s="2"/>
      <c r="V6" s="20"/>
      <c r="W6" s="20"/>
      <c r="X6" s="2"/>
      <c r="Y6" s="20"/>
      <c r="Z6" s="2"/>
      <c r="AA6" s="2"/>
      <c r="AB6" s="2"/>
      <c r="AC6" s="2"/>
      <c r="AD6" s="26"/>
      <c r="AE6" s="26"/>
      <c r="AF6" s="2"/>
      <c r="AG6" s="26"/>
      <c r="AH6" s="2"/>
      <c r="AI6" s="26"/>
      <c r="AJ6" s="2"/>
      <c r="AK6" s="2"/>
      <c r="AL6" s="2"/>
      <c r="AM6" s="2"/>
      <c r="AN6" s="2"/>
      <c r="AO6" s="2"/>
      <c r="AP6" s="2"/>
      <c r="AQ6" s="2"/>
      <c r="AR6" s="33"/>
      <c r="AS6" s="33"/>
    </row>
    <row r="7" spans="1:45" x14ac:dyDescent="0.25">
      <c r="A7" s="4" t="s">
        <v>31</v>
      </c>
      <c r="B7" s="1"/>
      <c r="C7" s="1"/>
      <c r="D7" s="32"/>
      <c r="E7" s="1"/>
      <c r="F7" s="1"/>
      <c r="G7" s="1"/>
      <c r="H7" s="1"/>
      <c r="I7" s="9"/>
      <c r="J7" s="1"/>
      <c r="K7" s="12"/>
      <c r="L7" s="1"/>
      <c r="M7" s="12"/>
      <c r="N7" s="1"/>
      <c r="O7" s="12"/>
      <c r="P7" s="1"/>
      <c r="Q7" s="1"/>
      <c r="R7" s="12"/>
      <c r="S7" s="12"/>
      <c r="T7" s="1"/>
      <c r="U7" s="1"/>
      <c r="V7" s="19"/>
      <c r="W7" s="19"/>
      <c r="X7" s="1"/>
      <c r="Y7" s="19"/>
      <c r="Z7" s="1"/>
      <c r="AA7" s="1"/>
      <c r="AB7" s="1"/>
      <c r="AC7" s="1"/>
      <c r="AD7" s="25"/>
      <c r="AE7" s="25"/>
      <c r="AF7" s="1"/>
      <c r="AG7" s="25"/>
      <c r="AH7" s="1"/>
      <c r="AI7" s="25"/>
      <c r="AJ7" s="1"/>
      <c r="AK7" s="1"/>
      <c r="AL7" s="1"/>
      <c r="AM7" s="1"/>
      <c r="AN7" s="1"/>
      <c r="AO7" s="1"/>
      <c r="AP7" s="1"/>
      <c r="AQ7" s="1"/>
      <c r="AR7" s="32"/>
      <c r="AS7" s="32"/>
    </row>
    <row r="8" spans="1:45" x14ac:dyDescent="0.25">
      <c r="A8" t="s">
        <v>32</v>
      </c>
    </row>
    <row r="9" spans="1:45" x14ac:dyDescent="0.25">
      <c r="A9" t="s">
        <v>33</v>
      </c>
      <c r="B9" s="14">
        <v>17014</v>
      </c>
      <c r="C9" s="14">
        <v>0</v>
      </c>
      <c r="D9" s="34"/>
      <c r="E9" s="14">
        <v>0</v>
      </c>
      <c r="F9" s="14">
        <f>C9+E9</f>
        <v>0</v>
      </c>
      <c r="G9" s="14">
        <f>B9+F9</f>
        <v>17014</v>
      </c>
      <c r="H9" s="14">
        <v>0</v>
      </c>
      <c r="I9" s="14">
        <f>G9+H9</f>
        <v>17014</v>
      </c>
      <c r="J9" s="14">
        <v>0</v>
      </c>
      <c r="K9" s="14">
        <f>I9+J9</f>
        <v>17014</v>
      </c>
      <c r="L9" s="14">
        <v>0</v>
      </c>
      <c r="M9" s="14">
        <f>K9+L9</f>
        <v>17014</v>
      </c>
      <c r="N9" s="14">
        <v>0</v>
      </c>
      <c r="O9" s="14">
        <f>M9+N9</f>
        <v>17014</v>
      </c>
      <c r="P9" s="14">
        <v>0</v>
      </c>
      <c r="Q9" s="14">
        <v>-676769</v>
      </c>
      <c r="R9" s="14">
        <f>P9+Q9</f>
        <v>-676769</v>
      </c>
      <c r="S9" s="14">
        <f>O9+R9</f>
        <v>-659755</v>
      </c>
      <c r="T9" s="14">
        <v>0</v>
      </c>
      <c r="U9" s="14">
        <v>0</v>
      </c>
      <c r="V9" s="21">
        <f>T9+U9</f>
        <v>0</v>
      </c>
      <c r="W9" s="21">
        <f>S9+V9</f>
        <v>-659755</v>
      </c>
      <c r="X9" s="14">
        <v>0</v>
      </c>
      <c r="Y9" s="21">
        <f>W9+X9</f>
        <v>-659755</v>
      </c>
      <c r="Z9" s="14">
        <v>0</v>
      </c>
      <c r="AA9" s="14">
        <v>0</v>
      </c>
      <c r="AB9" s="14">
        <v>0</v>
      </c>
      <c r="AC9" s="14">
        <v>0</v>
      </c>
      <c r="AD9" s="27">
        <f>SUM(Z9:AC9)</f>
        <v>0</v>
      </c>
      <c r="AE9" s="27">
        <f>Y9+AD9</f>
        <v>-659755</v>
      </c>
      <c r="AF9" s="14">
        <v>0</v>
      </c>
      <c r="AG9" s="27">
        <f>AE9+AF9</f>
        <v>-659755</v>
      </c>
      <c r="AH9" s="14">
        <v>0</v>
      </c>
      <c r="AI9" s="27">
        <f>AG9+AH9</f>
        <v>-659755</v>
      </c>
      <c r="AJ9" s="14">
        <v>0</v>
      </c>
      <c r="AK9" s="14">
        <v>0</v>
      </c>
      <c r="AL9" s="14">
        <v>0</v>
      </c>
      <c r="AM9" s="14">
        <v>390602</v>
      </c>
      <c r="AN9" s="14">
        <v>0</v>
      </c>
      <c r="AO9" s="14">
        <v>0</v>
      </c>
      <c r="AP9" s="14">
        <v>-390602</v>
      </c>
      <c r="AQ9" s="14">
        <v>0</v>
      </c>
      <c r="AR9" s="34">
        <f>SUM(AJ9:AQ9)</f>
        <v>0</v>
      </c>
      <c r="AS9" s="34">
        <f>AI9+AR9</f>
        <v>-659755</v>
      </c>
    </row>
    <row r="10" spans="1:45" x14ac:dyDescent="0.25">
      <c r="A10" t="s">
        <v>34</v>
      </c>
      <c r="B10" s="14">
        <v>659755</v>
      </c>
      <c r="C10" s="14">
        <v>0</v>
      </c>
      <c r="D10" s="34"/>
      <c r="E10" s="14">
        <v>0</v>
      </c>
      <c r="F10" s="14">
        <f t="shared" ref="F10:F55" si="0">C10+E10</f>
        <v>0</v>
      </c>
      <c r="G10" s="14">
        <f t="shared" ref="G10:G55" si="1">B10+F10</f>
        <v>659755</v>
      </c>
      <c r="H10" s="14">
        <v>0</v>
      </c>
      <c r="I10" s="14">
        <f t="shared" ref="I10:O55" si="2">G10+H10</f>
        <v>659755</v>
      </c>
      <c r="J10" s="14">
        <v>0</v>
      </c>
      <c r="K10" s="14">
        <f t="shared" si="2"/>
        <v>659755</v>
      </c>
      <c r="L10" s="14">
        <v>0</v>
      </c>
      <c r="M10" s="14">
        <f t="shared" si="2"/>
        <v>659755</v>
      </c>
      <c r="N10" s="14">
        <v>0</v>
      </c>
      <c r="O10" s="14">
        <f t="shared" si="2"/>
        <v>659755</v>
      </c>
      <c r="P10" s="14">
        <v>0</v>
      </c>
      <c r="Q10" s="14">
        <v>0</v>
      </c>
      <c r="R10" s="14">
        <f t="shared" ref="R10:R55" si="3">P10+Q10</f>
        <v>0</v>
      </c>
      <c r="S10" s="14">
        <f t="shared" ref="S10:S55" si="4">O10+R10</f>
        <v>659755</v>
      </c>
      <c r="T10" s="14">
        <v>0</v>
      </c>
      <c r="U10" s="14">
        <v>0</v>
      </c>
      <c r="V10" s="21">
        <f t="shared" ref="V10:V55" si="5">T10+U10</f>
        <v>0</v>
      </c>
      <c r="W10" s="21">
        <f t="shared" ref="W10:W55" si="6">S10+V10</f>
        <v>659755</v>
      </c>
      <c r="X10" s="14">
        <v>0</v>
      </c>
      <c r="Y10" s="21">
        <f t="shared" ref="Y10:Y55" si="7">W10+X10</f>
        <v>659755</v>
      </c>
      <c r="Z10" s="14">
        <v>0</v>
      </c>
      <c r="AA10" s="14">
        <v>0</v>
      </c>
      <c r="AB10" s="14">
        <v>0</v>
      </c>
      <c r="AC10" s="14">
        <v>0</v>
      </c>
      <c r="AD10" s="27">
        <f t="shared" ref="AD10:AD55" si="8">SUM(Z10:AC10)</f>
        <v>0</v>
      </c>
      <c r="AE10" s="27">
        <f t="shared" ref="AE10:AE55" si="9">Y10+AD10</f>
        <v>659755</v>
      </c>
      <c r="AF10" s="14">
        <v>0</v>
      </c>
      <c r="AG10" s="27">
        <f t="shared" ref="AG10:AI55" si="10">AE10+AF10</f>
        <v>659755</v>
      </c>
      <c r="AH10" s="14">
        <v>0</v>
      </c>
      <c r="AI10" s="27">
        <f t="shared" si="10"/>
        <v>659755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34">
        <f t="shared" ref="AR10:AR55" si="11">SUM(AJ10:AQ10)</f>
        <v>0</v>
      </c>
      <c r="AS10" s="34">
        <f t="shared" ref="AS10:AS55" si="12">AI10+AR10</f>
        <v>659755</v>
      </c>
    </row>
    <row r="11" spans="1:45" x14ac:dyDescent="0.25">
      <c r="A11" t="s">
        <v>35</v>
      </c>
      <c r="B11" s="14">
        <v>6761451.0599999996</v>
      </c>
      <c r="C11" s="14">
        <v>-2704580.42</v>
      </c>
      <c r="D11" s="34"/>
      <c r="E11" s="14">
        <v>0</v>
      </c>
      <c r="F11" s="14">
        <f t="shared" si="0"/>
        <v>-2704580.42</v>
      </c>
      <c r="G11" s="14">
        <f t="shared" si="1"/>
        <v>4056870.6399999997</v>
      </c>
      <c r="H11" s="14">
        <v>0</v>
      </c>
      <c r="I11" s="14">
        <f t="shared" si="2"/>
        <v>4056870.6399999997</v>
      </c>
      <c r="J11" s="14">
        <v>148571.68</v>
      </c>
      <c r="K11" s="14">
        <f t="shared" si="2"/>
        <v>4205442.3199999994</v>
      </c>
      <c r="L11" s="14">
        <v>49523.89</v>
      </c>
      <c r="M11" s="14">
        <f t="shared" si="2"/>
        <v>4254966.209999999</v>
      </c>
      <c r="N11" s="14">
        <v>49523.89</v>
      </c>
      <c r="O11" s="14">
        <f t="shared" si="2"/>
        <v>4304490.0999999987</v>
      </c>
      <c r="P11" s="14">
        <v>0</v>
      </c>
      <c r="Q11" s="14">
        <v>49523.89</v>
      </c>
      <c r="R11" s="14">
        <f t="shared" si="3"/>
        <v>49523.89</v>
      </c>
      <c r="S11" s="14">
        <f t="shared" si="4"/>
        <v>4354013.9899999984</v>
      </c>
      <c r="T11" s="14">
        <v>0</v>
      </c>
      <c r="U11" s="14">
        <v>49523.89</v>
      </c>
      <c r="V11" s="21">
        <f t="shared" si="5"/>
        <v>49523.89</v>
      </c>
      <c r="W11" s="21">
        <f t="shared" si="6"/>
        <v>4403537.879999998</v>
      </c>
      <c r="X11" s="14">
        <v>49523.89</v>
      </c>
      <c r="Y11" s="21">
        <f t="shared" si="7"/>
        <v>4453061.7699999977</v>
      </c>
      <c r="Z11" s="14">
        <v>0</v>
      </c>
      <c r="AA11" s="14">
        <v>0</v>
      </c>
      <c r="AB11" s="14">
        <v>0</v>
      </c>
      <c r="AC11" s="14">
        <v>49523.89</v>
      </c>
      <c r="AD11" s="27">
        <f t="shared" si="8"/>
        <v>49523.89</v>
      </c>
      <c r="AE11" s="27">
        <f t="shared" si="9"/>
        <v>4502585.6599999974</v>
      </c>
      <c r="AF11" s="14">
        <v>49523.89</v>
      </c>
      <c r="AG11" s="27">
        <f t="shared" si="10"/>
        <v>4552109.549999997</v>
      </c>
      <c r="AH11" s="14">
        <v>49523.89</v>
      </c>
      <c r="AI11" s="27">
        <f t="shared" si="10"/>
        <v>4601633.4399999967</v>
      </c>
      <c r="AJ11" s="14">
        <v>0</v>
      </c>
      <c r="AK11" s="14">
        <v>138956.22</v>
      </c>
      <c r="AL11" s="14">
        <v>0</v>
      </c>
      <c r="AM11" s="14">
        <v>0</v>
      </c>
      <c r="AN11" s="14">
        <v>0</v>
      </c>
      <c r="AO11" s="14">
        <v>-55582.49</v>
      </c>
      <c r="AP11" s="14">
        <v>-63465.91</v>
      </c>
      <c r="AQ11" s="14">
        <v>0</v>
      </c>
      <c r="AR11" s="34">
        <f t="shared" si="11"/>
        <v>19907.820000000007</v>
      </c>
      <c r="AS11" s="34">
        <f t="shared" si="12"/>
        <v>4621541.259999997</v>
      </c>
    </row>
    <row r="12" spans="1:45" x14ac:dyDescent="0.25">
      <c r="A12" t="s">
        <v>36</v>
      </c>
      <c r="B12" s="14">
        <v>-12834425.310000001</v>
      </c>
      <c r="C12" s="14">
        <v>5133770.1399999997</v>
      </c>
      <c r="D12" s="34"/>
      <c r="E12" s="14">
        <v>-311261.7</v>
      </c>
      <c r="F12" s="14">
        <f t="shared" si="0"/>
        <v>4822508.4399999995</v>
      </c>
      <c r="G12" s="14">
        <f t="shared" si="1"/>
        <v>-8011916.870000001</v>
      </c>
      <c r="H12" s="14">
        <v>1745254.99</v>
      </c>
      <c r="I12" s="14">
        <f t="shared" si="2"/>
        <v>-6266661.8800000008</v>
      </c>
      <c r="J12" s="14">
        <v>1642254.21</v>
      </c>
      <c r="K12" s="14">
        <f t="shared" si="2"/>
        <v>-4624407.6700000009</v>
      </c>
      <c r="L12" s="14">
        <v>507724.66</v>
      </c>
      <c r="M12" s="14">
        <f t="shared" si="2"/>
        <v>-4116683.0100000007</v>
      </c>
      <c r="N12" s="14">
        <v>-241841.67</v>
      </c>
      <c r="O12" s="14">
        <f t="shared" si="2"/>
        <v>-4358524.6800000006</v>
      </c>
      <c r="P12" s="14">
        <v>0</v>
      </c>
      <c r="Q12" s="14">
        <v>2931252.94</v>
      </c>
      <c r="R12" s="14">
        <f t="shared" si="3"/>
        <v>2931252.94</v>
      </c>
      <c r="S12" s="14">
        <f t="shared" si="4"/>
        <v>-1427271.7400000007</v>
      </c>
      <c r="T12" s="14">
        <v>0</v>
      </c>
      <c r="U12" s="14">
        <v>1560757.27</v>
      </c>
      <c r="V12" s="21">
        <f t="shared" si="5"/>
        <v>1560757.27</v>
      </c>
      <c r="W12" s="21">
        <f t="shared" si="6"/>
        <v>133485.52999999933</v>
      </c>
      <c r="X12" s="14">
        <v>0</v>
      </c>
      <c r="Y12" s="21">
        <f t="shared" si="7"/>
        <v>133485.52999999933</v>
      </c>
      <c r="Z12" s="14">
        <v>0</v>
      </c>
      <c r="AA12" s="14">
        <v>0</v>
      </c>
      <c r="AB12" s="14">
        <v>0</v>
      </c>
      <c r="AC12" s="14">
        <v>0</v>
      </c>
      <c r="AD12" s="27">
        <f t="shared" si="8"/>
        <v>0</v>
      </c>
      <c r="AE12" s="27">
        <f t="shared" si="9"/>
        <v>133485.52999999933</v>
      </c>
      <c r="AF12" s="14">
        <v>0</v>
      </c>
      <c r="AG12" s="27">
        <f t="shared" si="10"/>
        <v>133485.52999999933</v>
      </c>
      <c r="AH12" s="14">
        <v>0</v>
      </c>
      <c r="AI12" s="27">
        <f t="shared" si="10"/>
        <v>133485.52999999933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-133485.19</v>
      </c>
      <c r="AQ12" s="14">
        <v>0</v>
      </c>
      <c r="AR12" s="34">
        <f t="shared" si="11"/>
        <v>-133485.19</v>
      </c>
      <c r="AS12" s="34">
        <f t="shared" si="12"/>
        <v>0.33999999932711944</v>
      </c>
    </row>
    <row r="13" spans="1:45" x14ac:dyDescent="0.25">
      <c r="A13" t="s">
        <v>37</v>
      </c>
      <c r="B13" s="14">
        <v>6148386.0300000003</v>
      </c>
      <c r="C13" s="14">
        <v>-2459354.41</v>
      </c>
      <c r="D13" s="34"/>
      <c r="E13" s="14">
        <v>0</v>
      </c>
      <c r="F13" s="14">
        <f t="shared" si="0"/>
        <v>-2459354.41</v>
      </c>
      <c r="G13" s="14">
        <f t="shared" si="1"/>
        <v>3689031.62</v>
      </c>
      <c r="H13" s="14">
        <v>0</v>
      </c>
      <c r="I13" s="14">
        <f t="shared" si="2"/>
        <v>3689031.62</v>
      </c>
      <c r="J13" s="14">
        <v>0</v>
      </c>
      <c r="K13" s="14">
        <f t="shared" si="2"/>
        <v>3689031.62</v>
      </c>
      <c r="L13" s="14">
        <v>0</v>
      </c>
      <c r="M13" s="14">
        <f t="shared" si="2"/>
        <v>3689031.62</v>
      </c>
      <c r="N13" s="14">
        <v>0</v>
      </c>
      <c r="O13" s="14">
        <f t="shared" si="2"/>
        <v>3689031.62</v>
      </c>
      <c r="P13" s="14">
        <v>0</v>
      </c>
      <c r="Q13" s="14">
        <v>0</v>
      </c>
      <c r="R13" s="14">
        <f t="shared" si="3"/>
        <v>0</v>
      </c>
      <c r="S13" s="14">
        <f t="shared" si="4"/>
        <v>3689031.62</v>
      </c>
      <c r="T13" s="14">
        <v>0</v>
      </c>
      <c r="U13" s="14">
        <v>0</v>
      </c>
      <c r="V13" s="21">
        <f t="shared" si="5"/>
        <v>0</v>
      </c>
      <c r="W13" s="21">
        <f t="shared" si="6"/>
        <v>3689031.62</v>
      </c>
      <c r="X13" s="14">
        <v>0</v>
      </c>
      <c r="Y13" s="21">
        <f t="shared" si="7"/>
        <v>3689031.62</v>
      </c>
      <c r="Z13" s="14">
        <v>0</v>
      </c>
      <c r="AA13" s="14">
        <v>0</v>
      </c>
      <c r="AB13" s="14">
        <v>0</v>
      </c>
      <c r="AC13" s="14">
        <v>0</v>
      </c>
      <c r="AD13" s="27">
        <f t="shared" si="8"/>
        <v>0</v>
      </c>
      <c r="AE13" s="27">
        <f t="shared" si="9"/>
        <v>3689031.62</v>
      </c>
      <c r="AF13" s="14">
        <v>0</v>
      </c>
      <c r="AG13" s="27">
        <f t="shared" si="10"/>
        <v>3689031.62</v>
      </c>
      <c r="AH13" s="14">
        <v>0</v>
      </c>
      <c r="AI13" s="27">
        <f t="shared" si="10"/>
        <v>3689031.62</v>
      </c>
      <c r="AJ13" s="14">
        <v>0</v>
      </c>
      <c r="AK13" s="14">
        <v>452966.5</v>
      </c>
      <c r="AL13" s="14">
        <v>0</v>
      </c>
      <c r="AM13" s="14">
        <v>0</v>
      </c>
      <c r="AN13" s="14">
        <v>0</v>
      </c>
      <c r="AO13" s="14">
        <v>-181186.6</v>
      </c>
      <c r="AP13" s="14">
        <v>-679704.06</v>
      </c>
      <c r="AQ13" s="14">
        <v>0</v>
      </c>
      <c r="AR13" s="34">
        <f t="shared" si="11"/>
        <v>-407924.16000000003</v>
      </c>
      <c r="AS13" s="34">
        <f t="shared" si="12"/>
        <v>3281107.46</v>
      </c>
    </row>
    <row r="14" spans="1:45" x14ac:dyDescent="0.25">
      <c r="A14" t="s">
        <v>38</v>
      </c>
      <c r="B14" s="14">
        <v>1432087.69</v>
      </c>
      <c r="C14" s="14">
        <v>-572835.09</v>
      </c>
      <c r="D14" s="34"/>
      <c r="E14" s="14">
        <v>500251.15</v>
      </c>
      <c r="F14" s="14">
        <f t="shared" si="0"/>
        <v>-72583.939999999944</v>
      </c>
      <c r="G14" s="14">
        <f t="shared" si="1"/>
        <v>1359503.75</v>
      </c>
      <c r="H14" s="14">
        <v>-358714.08</v>
      </c>
      <c r="I14" s="14">
        <f t="shared" si="2"/>
        <v>1000789.6699999999</v>
      </c>
      <c r="J14" s="14">
        <v>73782.67</v>
      </c>
      <c r="K14" s="14">
        <f t="shared" si="2"/>
        <v>1074572.3399999999</v>
      </c>
      <c r="L14" s="14">
        <v>110378.37</v>
      </c>
      <c r="M14" s="14">
        <f t="shared" si="2"/>
        <v>1184950.71</v>
      </c>
      <c r="N14" s="14">
        <v>78930.75</v>
      </c>
      <c r="O14" s="14">
        <f t="shared" si="2"/>
        <v>1263881.46</v>
      </c>
      <c r="P14" s="14">
        <v>0</v>
      </c>
      <c r="Q14" s="14">
        <v>90221.83</v>
      </c>
      <c r="R14" s="14">
        <f t="shared" si="3"/>
        <v>90221.83</v>
      </c>
      <c r="S14" s="14">
        <f t="shared" si="4"/>
        <v>1354103.29</v>
      </c>
      <c r="T14" s="14">
        <v>0</v>
      </c>
      <c r="U14" s="14">
        <v>485353.52</v>
      </c>
      <c r="V14" s="21">
        <f t="shared" si="5"/>
        <v>485353.52</v>
      </c>
      <c r="W14" s="21">
        <f t="shared" si="6"/>
        <v>1839456.81</v>
      </c>
      <c r="X14" s="14">
        <v>2075007.36</v>
      </c>
      <c r="Y14" s="21">
        <f t="shared" si="7"/>
        <v>3914464.17</v>
      </c>
      <c r="Z14" s="14">
        <v>0</v>
      </c>
      <c r="AA14" s="14">
        <v>0</v>
      </c>
      <c r="AB14" s="14">
        <v>0</v>
      </c>
      <c r="AC14" s="14">
        <v>-1850069.4</v>
      </c>
      <c r="AD14" s="27">
        <f t="shared" si="8"/>
        <v>-1850069.4</v>
      </c>
      <c r="AE14" s="27">
        <f t="shared" si="9"/>
        <v>2064394.77</v>
      </c>
      <c r="AF14" s="14">
        <v>59906.07</v>
      </c>
      <c r="AG14" s="27">
        <f t="shared" si="10"/>
        <v>2124300.84</v>
      </c>
      <c r="AH14" s="14">
        <v>58492.959999999999</v>
      </c>
      <c r="AI14" s="27">
        <f t="shared" si="10"/>
        <v>2182793.7999999998</v>
      </c>
      <c r="AJ14" s="14">
        <v>0</v>
      </c>
      <c r="AK14" s="14">
        <v>-899138.8</v>
      </c>
      <c r="AL14" s="14">
        <v>0</v>
      </c>
      <c r="AM14" s="14">
        <v>0</v>
      </c>
      <c r="AN14" s="14">
        <v>0</v>
      </c>
      <c r="AO14" s="14">
        <v>359655.52</v>
      </c>
      <c r="AP14" s="14">
        <v>58844.76</v>
      </c>
      <c r="AQ14" s="14">
        <v>0</v>
      </c>
      <c r="AR14" s="34">
        <f t="shared" si="11"/>
        <v>-480638.52</v>
      </c>
      <c r="AS14" s="34">
        <f t="shared" si="12"/>
        <v>1702155.2799999998</v>
      </c>
    </row>
    <row r="15" spans="1:45" x14ac:dyDescent="0.25">
      <c r="A15" t="s">
        <v>39</v>
      </c>
      <c r="B15" s="14">
        <v>0</v>
      </c>
      <c r="C15" s="14">
        <v>0</v>
      </c>
      <c r="D15" s="34"/>
      <c r="E15" s="14">
        <v>0</v>
      </c>
      <c r="F15" s="14">
        <f t="shared" si="0"/>
        <v>0</v>
      </c>
      <c r="G15" s="14">
        <f t="shared" si="1"/>
        <v>0</v>
      </c>
      <c r="H15" s="14">
        <v>904250.45</v>
      </c>
      <c r="I15" s="14">
        <f t="shared" si="2"/>
        <v>904250.45</v>
      </c>
      <c r="J15" s="14">
        <v>-91008.54</v>
      </c>
      <c r="K15" s="14">
        <f t="shared" si="2"/>
        <v>813241.90999999992</v>
      </c>
      <c r="L15" s="14">
        <v>57271.19</v>
      </c>
      <c r="M15" s="14">
        <f t="shared" si="2"/>
        <v>870513.09999999986</v>
      </c>
      <c r="N15" s="14">
        <v>57566.48</v>
      </c>
      <c r="O15" s="14">
        <f t="shared" si="2"/>
        <v>928079.57999999984</v>
      </c>
      <c r="P15" s="14">
        <v>0</v>
      </c>
      <c r="Q15" s="14">
        <v>57773.91</v>
      </c>
      <c r="R15" s="14">
        <f t="shared" si="3"/>
        <v>57773.91</v>
      </c>
      <c r="S15" s="14">
        <f t="shared" si="4"/>
        <v>985853.48999999987</v>
      </c>
      <c r="T15" s="14">
        <v>0</v>
      </c>
      <c r="U15" s="14">
        <v>58097.88</v>
      </c>
      <c r="V15" s="21">
        <f t="shared" si="5"/>
        <v>58097.88</v>
      </c>
      <c r="W15" s="21">
        <f t="shared" si="6"/>
        <v>1043951.3699999999</v>
      </c>
      <c r="X15" s="14">
        <v>-621293.9</v>
      </c>
      <c r="Y15" s="21">
        <f t="shared" si="7"/>
        <v>422657.46999999986</v>
      </c>
      <c r="Z15" s="14">
        <v>0</v>
      </c>
      <c r="AA15" s="14">
        <v>0</v>
      </c>
      <c r="AB15" s="14">
        <v>0</v>
      </c>
      <c r="AC15" s="14">
        <v>565287.06000000006</v>
      </c>
      <c r="AD15" s="27">
        <f t="shared" si="8"/>
        <v>565287.06000000006</v>
      </c>
      <c r="AE15" s="27">
        <f t="shared" si="9"/>
        <v>987944.52999999991</v>
      </c>
      <c r="AF15" s="14">
        <v>-115178.61</v>
      </c>
      <c r="AG15" s="27">
        <f t="shared" si="10"/>
        <v>872765.91999999993</v>
      </c>
      <c r="AH15" s="14">
        <v>-116192.56</v>
      </c>
      <c r="AI15" s="27">
        <f t="shared" si="10"/>
        <v>756573.35999999987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-117108.03</v>
      </c>
      <c r="AQ15" s="14">
        <v>0</v>
      </c>
      <c r="AR15" s="34">
        <f t="shared" si="11"/>
        <v>-117108.03</v>
      </c>
      <c r="AS15" s="34">
        <f t="shared" si="12"/>
        <v>639465.32999999984</v>
      </c>
    </row>
    <row r="16" spans="1:45" x14ac:dyDescent="0.25">
      <c r="A16" t="s">
        <v>40</v>
      </c>
      <c r="B16" s="14">
        <v>0</v>
      </c>
      <c r="C16" s="14">
        <v>0</v>
      </c>
      <c r="D16" s="34"/>
      <c r="E16" s="14">
        <v>0</v>
      </c>
      <c r="F16" s="14">
        <f t="shared" si="0"/>
        <v>0</v>
      </c>
      <c r="G16" s="14">
        <f t="shared" si="1"/>
        <v>0</v>
      </c>
      <c r="H16" s="14">
        <v>0</v>
      </c>
      <c r="I16" s="14">
        <f t="shared" si="2"/>
        <v>0</v>
      </c>
      <c r="J16" s="14">
        <v>463051.49</v>
      </c>
      <c r="K16" s="14">
        <f t="shared" si="2"/>
        <v>463051.49</v>
      </c>
      <c r="L16" s="14">
        <v>168877.61</v>
      </c>
      <c r="M16" s="14">
        <f t="shared" si="2"/>
        <v>631929.1</v>
      </c>
      <c r="N16" s="14">
        <v>168877.6</v>
      </c>
      <c r="O16" s="14">
        <f t="shared" si="2"/>
        <v>800806.7</v>
      </c>
      <c r="P16" s="14">
        <v>0</v>
      </c>
      <c r="Q16" s="14">
        <v>168877.6</v>
      </c>
      <c r="R16" s="14">
        <f t="shared" si="3"/>
        <v>168877.6</v>
      </c>
      <c r="S16" s="14">
        <f t="shared" si="4"/>
        <v>969684.29999999993</v>
      </c>
      <c r="T16" s="14">
        <v>0</v>
      </c>
      <c r="U16" s="14">
        <v>168877.6</v>
      </c>
      <c r="V16" s="21">
        <f t="shared" si="5"/>
        <v>168877.6</v>
      </c>
      <c r="W16" s="21">
        <f t="shared" si="6"/>
        <v>1138561.8999999999</v>
      </c>
      <c r="X16" s="14">
        <v>-1138561.8999999999</v>
      </c>
      <c r="Y16" s="21">
        <f t="shared" si="7"/>
        <v>0</v>
      </c>
      <c r="Z16" s="14">
        <v>0</v>
      </c>
      <c r="AA16" s="14">
        <v>0</v>
      </c>
      <c r="AB16" s="14">
        <v>0</v>
      </c>
      <c r="AC16" s="14">
        <v>980579.63</v>
      </c>
      <c r="AD16" s="27">
        <f t="shared" si="8"/>
        <v>980579.63</v>
      </c>
      <c r="AE16" s="27">
        <f t="shared" si="9"/>
        <v>980579.63</v>
      </c>
      <c r="AF16" s="14">
        <v>-326859.88</v>
      </c>
      <c r="AG16" s="27">
        <f t="shared" si="10"/>
        <v>653719.75</v>
      </c>
      <c r="AH16" s="14">
        <v>-326859.87</v>
      </c>
      <c r="AI16" s="27">
        <f t="shared" si="10"/>
        <v>326859.88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213096.73</v>
      </c>
      <c r="AQ16" s="14">
        <v>0</v>
      </c>
      <c r="AR16" s="34">
        <f t="shared" si="11"/>
        <v>213096.73</v>
      </c>
      <c r="AS16" s="34">
        <f t="shared" si="12"/>
        <v>539956.61</v>
      </c>
    </row>
    <row r="17" spans="1:45" x14ac:dyDescent="0.25">
      <c r="A17" t="s">
        <v>41</v>
      </c>
      <c r="B17" s="14">
        <v>-52687.25</v>
      </c>
      <c r="C17" s="14">
        <v>21074.9</v>
      </c>
      <c r="D17" s="34"/>
      <c r="E17" s="14">
        <v>0</v>
      </c>
      <c r="F17" s="14">
        <f t="shared" si="0"/>
        <v>21074.9</v>
      </c>
      <c r="G17" s="14">
        <f t="shared" si="1"/>
        <v>-31612.35</v>
      </c>
      <c r="H17" s="14">
        <v>0</v>
      </c>
      <c r="I17" s="14">
        <f t="shared" si="2"/>
        <v>-31612.35</v>
      </c>
      <c r="J17" s="14">
        <v>0</v>
      </c>
      <c r="K17" s="14">
        <f t="shared" si="2"/>
        <v>-31612.35</v>
      </c>
      <c r="L17" s="14">
        <v>0</v>
      </c>
      <c r="M17" s="14">
        <f t="shared" si="2"/>
        <v>-31612.35</v>
      </c>
      <c r="N17" s="14">
        <v>0</v>
      </c>
      <c r="O17" s="14">
        <f t="shared" si="2"/>
        <v>-31612.35</v>
      </c>
      <c r="P17" s="14">
        <v>0</v>
      </c>
      <c r="Q17" s="14">
        <v>0</v>
      </c>
      <c r="R17" s="14">
        <f t="shared" si="3"/>
        <v>0</v>
      </c>
      <c r="S17" s="14">
        <f t="shared" si="4"/>
        <v>-31612.35</v>
      </c>
      <c r="T17" s="14">
        <v>0</v>
      </c>
      <c r="U17" s="14">
        <v>0</v>
      </c>
      <c r="V17" s="21">
        <f t="shared" si="5"/>
        <v>0</v>
      </c>
      <c r="W17" s="21">
        <f t="shared" si="6"/>
        <v>-31612.35</v>
      </c>
      <c r="X17" s="14">
        <v>0</v>
      </c>
      <c r="Y17" s="21">
        <f t="shared" si="7"/>
        <v>-31612.35</v>
      </c>
      <c r="Z17" s="14">
        <v>0</v>
      </c>
      <c r="AA17" s="14">
        <v>0</v>
      </c>
      <c r="AB17" s="14">
        <v>0</v>
      </c>
      <c r="AC17" s="14">
        <v>0</v>
      </c>
      <c r="AD17" s="27">
        <f t="shared" si="8"/>
        <v>0</v>
      </c>
      <c r="AE17" s="27">
        <f t="shared" si="9"/>
        <v>-31612.35</v>
      </c>
      <c r="AF17" s="14">
        <v>0</v>
      </c>
      <c r="AG17" s="27">
        <f t="shared" si="10"/>
        <v>-31612.35</v>
      </c>
      <c r="AH17" s="14">
        <v>0</v>
      </c>
      <c r="AI17" s="27">
        <f t="shared" si="10"/>
        <v>-31612.35</v>
      </c>
      <c r="AJ17" s="14">
        <v>0</v>
      </c>
      <c r="AK17" s="14">
        <v>52686.55</v>
      </c>
      <c r="AL17" s="14">
        <v>0</v>
      </c>
      <c r="AM17" s="14">
        <v>0</v>
      </c>
      <c r="AN17" s="14">
        <v>0</v>
      </c>
      <c r="AO17" s="14">
        <v>-21074.62</v>
      </c>
      <c r="AP17" s="14">
        <v>0</v>
      </c>
      <c r="AQ17" s="14">
        <v>0</v>
      </c>
      <c r="AR17" s="34">
        <f t="shared" si="11"/>
        <v>31611.930000000004</v>
      </c>
      <c r="AS17" s="34">
        <f t="shared" si="12"/>
        <v>-0.41999999999461579</v>
      </c>
    </row>
    <row r="18" spans="1:45" x14ac:dyDescent="0.25">
      <c r="A18" t="s">
        <v>42</v>
      </c>
      <c r="B18" s="14">
        <v>337091.55</v>
      </c>
      <c r="C18" s="14">
        <v>-134836.62</v>
      </c>
      <c r="D18" s="34"/>
      <c r="E18" s="14">
        <v>-29860.99</v>
      </c>
      <c r="F18" s="14">
        <f t="shared" si="0"/>
        <v>-164697.60999999999</v>
      </c>
      <c r="G18" s="14">
        <f t="shared" si="1"/>
        <v>172393.94</v>
      </c>
      <c r="H18" s="14">
        <v>-848.66</v>
      </c>
      <c r="I18" s="14">
        <f t="shared" si="2"/>
        <v>171545.28</v>
      </c>
      <c r="J18" s="14">
        <v>-5582.83</v>
      </c>
      <c r="K18" s="14">
        <f t="shared" si="2"/>
        <v>165962.45000000001</v>
      </c>
      <c r="L18" s="14">
        <v>-4537.58</v>
      </c>
      <c r="M18" s="14">
        <f t="shared" si="2"/>
        <v>161424.87000000002</v>
      </c>
      <c r="N18" s="14">
        <v>-10090.83</v>
      </c>
      <c r="O18" s="14">
        <f t="shared" si="2"/>
        <v>151334.04000000004</v>
      </c>
      <c r="P18" s="14">
        <v>0</v>
      </c>
      <c r="Q18" s="14">
        <v>-554.1</v>
      </c>
      <c r="R18" s="14">
        <f t="shared" si="3"/>
        <v>-554.1</v>
      </c>
      <c r="S18" s="14">
        <f t="shared" si="4"/>
        <v>150779.94000000003</v>
      </c>
      <c r="T18" s="14">
        <v>0</v>
      </c>
      <c r="U18" s="14">
        <v>1798.62</v>
      </c>
      <c r="V18" s="21">
        <f t="shared" si="5"/>
        <v>1798.62</v>
      </c>
      <c r="W18" s="21">
        <f t="shared" si="6"/>
        <v>152578.56000000003</v>
      </c>
      <c r="X18" s="14">
        <v>224.55</v>
      </c>
      <c r="Y18" s="21">
        <f t="shared" si="7"/>
        <v>152803.11000000002</v>
      </c>
      <c r="Z18" s="14">
        <v>0</v>
      </c>
      <c r="AA18" s="14">
        <v>0</v>
      </c>
      <c r="AB18" s="14">
        <v>0</v>
      </c>
      <c r="AC18" s="14">
        <v>-6038.39</v>
      </c>
      <c r="AD18" s="27">
        <f t="shared" si="8"/>
        <v>-6038.39</v>
      </c>
      <c r="AE18" s="27">
        <f t="shared" si="9"/>
        <v>146764.72</v>
      </c>
      <c r="AF18" s="14">
        <v>-4423.83</v>
      </c>
      <c r="AG18" s="27">
        <f t="shared" si="10"/>
        <v>142340.89000000001</v>
      </c>
      <c r="AH18" s="14">
        <v>-1951.54</v>
      </c>
      <c r="AI18" s="27">
        <f t="shared" si="10"/>
        <v>140389.35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-3418.85</v>
      </c>
      <c r="AQ18" s="14">
        <v>0</v>
      </c>
      <c r="AR18" s="34">
        <f t="shared" si="11"/>
        <v>-3418.85</v>
      </c>
      <c r="AS18" s="34">
        <f t="shared" si="12"/>
        <v>136970.5</v>
      </c>
    </row>
    <row r="19" spans="1:45" x14ac:dyDescent="0.25">
      <c r="A19" t="s">
        <v>43</v>
      </c>
      <c r="B19" s="14">
        <v>529271.06000000006</v>
      </c>
      <c r="C19" s="14">
        <v>-211708.4</v>
      </c>
      <c r="D19" s="34"/>
      <c r="E19" s="14">
        <v>1698.26</v>
      </c>
      <c r="F19" s="14">
        <f t="shared" si="0"/>
        <v>-210010.13999999998</v>
      </c>
      <c r="G19" s="14">
        <f t="shared" si="1"/>
        <v>319260.92000000004</v>
      </c>
      <c r="H19" s="14">
        <v>1698.25</v>
      </c>
      <c r="I19" s="14">
        <f t="shared" si="2"/>
        <v>320959.17000000004</v>
      </c>
      <c r="J19" s="14">
        <v>948.99</v>
      </c>
      <c r="K19" s="14">
        <f t="shared" si="2"/>
        <v>321908.16000000003</v>
      </c>
      <c r="L19" s="14">
        <v>1448.49</v>
      </c>
      <c r="M19" s="14">
        <f t="shared" si="2"/>
        <v>323356.65000000002</v>
      </c>
      <c r="N19" s="14">
        <v>1448.51</v>
      </c>
      <c r="O19" s="14">
        <f t="shared" si="2"/>
        <v>324805.16000000003</v>
      </c>
      <c r="P19" s="14">
        <v>0</v>
      </c>
      <c r="Q19" s="14">
        <v>1448.49</v>
      </c>
      <c r="R19" s="14">
        <f t="shared" si="3"/>
        <v>1448.49</v>
      </c>
      <c r="S19" s="14">
        <f t="shared" si="4"/>
        <v>326253.65000000002</v>
      </c>
      <c r="T19" s="14">
        <v>0</v>
      </c>
      <c r="U19" s="14">
        <v>1405.41</v>
      </c>
      <c r="V19" s="21">
        <f t="shared" si="5"/>
        <v>1405.41</v>
      </c>
      <c r="W19" s="21">
        <f t="shared" si="6"/>
        <v>327659.06</v>
      </c>
      <c r="X19" s="14">
        <v>1405.4</v>
      </c>
      <c r="Y19" s="21">
        <f t="shared" si="7"/>
        <v>329064.46000000002</v>
      </c>
      <c r="Z19" s="14">
        <v>0</v>
      </c>
      <c r="AA19" s="14">
        <v>0</v>
      </c>
      <c r="AB19" s="14">
        <v>0</v>
      </c>
      <c r="AC19" s="14">
        <v>1405.41</v>
      </c>
      <c r="AD19" s="27">
        <f t="shared" si="8"/>
        <v>1405.41</v>
      </c>
      <c r="AE19" s="27">
        <f t="shared" si="9"/>
        <v>330469.87</v>
      </c>
      <c r="AF19" s="14">
        <v>1405.4</v>
      </c>
      <c r="AG19" s="27">
        <f t="shared" si="10"/>
        <v>331875.27</v>
      </c>
      <c r="AH19" s="14">
        <v>1405.41</v>
      </c>
      <c r="AI19" s="27">
        <f t="shared" si="10"/>
        <v>333280.68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1405.41</v>
      </c>
      <c r="AQ19" s="14">
        <v>0</v>
      </c>
      <c r="AR19" s="34">
        <f t="shared" si="11"/>
        <v>1405.41</v>
      </c>
      <c r="AS19" s="34">
        <f t="shared" si="12"/>
        <v>334686.08999999997</v>
      </c>
    </row>
    <row r="20" spans="1:45" x14ac:dyDescent="0.25">
      <c r="A20" t="s">
        <v>44</v>
      </c>
      <c r="B20" s="14">
        <v>422412.9</v>
      </c>
      <c r="C20" s="14">
        <v>-168965.16</v>
      </c>
      <c r="D20" s="34"/>
      <c r="E20" s="14">
        <v>0</v>
      </c>
      <c r="F20" s="14">
        <f t="shared" si="0"/>
        <v>-168965.16</v>
      </c>
      <c r="G20" s="14">
        <f t="shared" si="1"/>
        <v>253447.74000000002</v>
      </c>
      <c r="H20" s="14">
        <v>0</v>
      </c>
      <c r="I20" s="14">
        <f t="shared" si="2"/>
        <v>253447.74000000002</v>
      </c>
      <c r="J20" s="14">
        <v>-3588.43</v>
      </c>
      <c r="K20" s="14">
        <f t="shared" si="2"/>
        <v>249859.31000000003</v>
      </c>
      <c r="L20" s="14">
        <v>0</v>
      </c>
      <c r="M20" s="14">
        <f t="shared" si="2"/>
        <v>249859.31000000003</v>
      </c>
      <c r="N20" s="14">
        <v>0</v>
      </c>
      <c r="O20" s="14">
        <f t="shared" si="2"/>
        <v>249859.31000000003</v>
      </c>
      <c r="P20" s="14">
        <v>0</v>
      </c>
      <c r="Q20" s="14">
        <v>-3588.43</v>
      </c>
      <c r="R20" s="14">
        <f t="shared" si="3"/>
        <v>-3588.43</v>
      </c>
      <c r="S20" s="14">
        <f t="shared" si="4"/>
        <v>246270.88000000003</v>
      </c>
      <c r="T20" s="14">
        <v>0</v>
      </c>
      <c r="U20" s="14">
        <v>0</v>
      </c>
      <c r="V20" s="21">
        <f t="shared" si="5"/>
        <v>0</v>
      </c>
      <c r="W20" s="21">
        <f t="shared" si="6"/>
        <v>246270.88000000003</v>
      </c>
      <c r="X20" s="14">
        <v>0</v>
      </c>
      <c r="Y20" s="21">
        <f t="shared" si="7"/>
        <v>246270.88000000003</v>
      </c>
      <c r="Z20" s="14">
        <v>0</v>
      </c>
      <c r="AA20" s="14">
        <v>0</v>
      </c>
      <c r="AB20" s="14">
        <v>0</v>
      </c>
      <c r="AC20" s="14">
        <v>-3588.43</v>
      </c>
      <c r="AD20" s="27">
        <f t="shared" si="8"/>
        <v>-3588.43</v>
      </c>
      <c r="AE20" s="27">
        <f t="shared" si="9"/>
        <v>242682.45000000004</v>
      </c>
      <c r="AF20" s="14">
        <v>0</v>
      </c>
      <c r="AG20" s="27">
        <f t="shared" si="10"/>
        <v>242682.45000000004</v>
      </c>
      <c r="AH20" s="14">
        <v>0</v>
      </c>
      <c r="AI20" s="27">
        <f t="shared" si="10"/>
        <v>242682.45000000004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-94708.26</v>
      </c>
      <c r="AQ20" s="14">
        <v>0</v>
      </c>
      <c r="AR20" s="34">
        <f t="shared" si="11"/>
        <v>-94708.26</v>
      </c>
      <c r="AS20" s="34">
        <f t="shared" si="12"/>
        <v>147974.19000000006</v>
      </c>
    </row>
    <row r="21" spans="1:45" x14ac:dyDescent="0.25">
      <c r="A21" t="s">
        <v>45</v>
      </c>
      <c r="B21" s="14">
        <v>560166.91</v>
      </c>
      <c r="C21" s="14">
        <v>-224066.75</v>
      </c>
      <c r="D21" s="34"/>
      <c r="E21" s="14">
        <v>0</v>
      </c>
      <c r="F21" s="14">
        <f t="shared" si="0"/>
        <v>-224066.75</v>
      </c>
      <c r="G21" s="14">
        <f t="shared" si="1"/>
        <v>336100.16000000003</v>
      </c>
      <c r="H21" s="14">
        <v>0</v>
      </c>
      <c r="I21" s="14">
        <f t="shared" si="2"/>
        <v>336100.16000000003</v>
      </c>
      <c r="J21" s="14">
        <v>2651.81</v>
      </c>
      <c r="K21" s="14">
        <f t="shared" si="2"/>
        <v>338751.97000000003</v>
      </c>
      <c r="L21" s="14">
        <v>277.66000000000003</v>
      </c>
      <c r="M21" s="14">
        <f t="shared" si="2"/>
        <v>339029.63</v>
      </c>
      <c r="N21" s="14">
        <v>584.32000000000005</v>
      </c>
      <c r="O21" s="14">
        <f t="shared" si="2"/>
        <v>339613.95</v>
      </c>
      <c r="P21" s="14">
        <v>0</v>
      </c>
      <c r="Q21" s="14">
        <v>3312.52</v>
      </c>
      <c r="R21" s="14">
        <f t="shared" si="3"/>
        <v>3312.52</v>
      </c>
      <c r="S21" s="14">
        <f t="shared" si="4"/>
        <v>342926.47000000003</v>
      </c>
      <c r="T21" s="14">
        <v>0</v>
      </c>
      <c r="U21" s="14">
        <v>584.32000000000005</v>
      </c>
      <c r="V21" s="21">
        <f t="shared" si="5"/>
        <v>584.32000000000005</v>
      </c>
      <c r="W21" s="21">
        <f t="shared" si="6"/>
        <v>343510.79000000004</v>
      </c>
      <c r="X21" s="14">
        <v>876.49</v>
      </c>
      <c r="Y21" s="21">
        <f t="shared" si="7"/>
        <v>344387.28</v>
      </c>
      <c r="Z21" s="14">
        <v>0</v>
      </c>
      <c r="AA21" s="14">
        <v>0</v>
      </c>
      <c r="AB21" s="14">
        <v>0</v>
      </c>
      <c r="AC21" s="14">
        <v>-216327.87</v>
      </c>
      <c r="AD21" s="27">
        <f t="shared" si="8"/>
        <v>-216327.87</v>
      </c>
      <c r="AE21" s="27">
        <f t="shared" si="9"/>
        <v>128059.41000000003</v>
      </c>
      <c r="AF21" s="14">
        <v>463.29</v>
      </c>
      <c r="AG21" s="27">
        <f t="shared" si="10"/>
        <v>128522.70000000003</v>
      </c>
      <c r="AH21" s="14">
        <v>582.6</v>
      </c>
      <c r="AI21" s="27">
        <f t="shared" si="10"/>
        <v>129105.30000000003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-8022.67</v>
      </c>
      <c r="AQ21" s="14">
        <v>0</v>
      </c>
      <c r="AR21" s="34">
        <f t="shared" si="11"/>
        <v>-8022.67</v>
      </c>
      <c r="AS21" s="34">
        <f t="shared" si="12"/>
        <v>121082.63000000003</v>
      </c>
    </row>
    <row r="22" spans="1:45" x14ac:dyDescent="0.25">
      <c r="A22" t="s">
        <v>46</v>
      </c>
      <c r="B22" s="14">
        <v>0.14000000000000001</v>
      </c>
      <c r="C22" s="14">
        <v>-0.06</v>
      </c>
      <c r="D22" s="34"/>
      <c r="E22" s="14">
        <v>0</v>
      </c>
      <c r="F22" s="14">
        <f t="shared" si="0"/>
        <v>-0.06</v>
      </c>
      <c r="G22" s="14">
        <f t="shared" si="1"/>
        <v>8.0000000000000016E-2</v>
      </c>
      <c r="H22" s="14">
        <v>0</v>
      </c>
      <c r="I22" s="14">
        <f t="shared" si="2"/>
        <v>8.0000000000000016E-2</v>
      </c>
      <c r="J22" s="14">
        <v>0</v>
      </c>
      <c r="K22" s="14">
        <f t="shared" si="2"/>
        <v>8.0000000000000016E-2</v>
      </c>
      <c r="L22" s="14">
        <v>0</v>
      </c>
      <c r="M22" s="14">
        <f t="shared" si="2"/>
        <v>8.0000000000000016E-2</v>
      </c>
      <c r="N22" s="14">
        <v>0</v>
      </c>
      <c r="O22" s="14">
        <f t="shared" si="2"/>
        <v>8.0000000000000016E-2</v>
      </c>
      <c r="P22" s="14">
        <v>0</v>
      </c>
      <c r="Q22" s="14">
        <v>0</v>
      </c>
      <c r="R22" s="14">
        <f t="shared" si="3"/>
        <v>0</v>
      </c>
      <c r="S22" s="14">
        <f t="shared" si="4"/>
        <v>8.0000000000000016E-2</v>
      </c>
      <c r="T22" s="14">
        <v>0</v>
      </c>
      <c r="U22" s="14">
        <v>0</v>
      </c>
      <c r="V22" s="21">
        <f t="shared" si="5"/>
        <v>0</v>
      </c>
      <c r="W22" s="21">
        <f t="shared" si="6"/>
        <v>8.0000000000000016E-2</v>
      </c>
      <c r="X22" s="14">
        <v>0</v>
      </c>
      <c r="Y22" s="21">
        <f t="shared" si="7"/>
        <v>8.0000000000000016E-2</v>
      </c>
      <c r="Z22" s="14">
        <v>0</v>
      </c>
      <c r="AA22" s="14">
        <v>0</v>
      </c>
      <c r="AB22" s="14">
        <v>0</v>
      </c>
      <c r="AC22" s="14">
        <v>0</v>
      </c>
      <c r="AD22" s="27">
        <f t="shared" si="8"/>
        <v>0</v>
      </c>
      <c r="AE22" s="27">
        <f t="shared" si="9"/>
        <v>8.0000000000000016E-2</v>
      </c>
      <c r="AF22" s="14">
        <v>0</v>
      </c>
      <c r="AG22" s="27">
        <f t="shared" si="10"/>
        <v>8.0000000000000016E-2</v>
      </c>
      <c r="AH22" s="14">
        <v>0</v>
      </c>
      <c r="AI22" s="27">
        <f t="shared" si="10"/>
        <v>8.0000000000000016E-2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34">
        <f t="shared" si="11"/>
        <v>0</v>
      </c>
      <c r="AS22" s="34">
        <f t="shared" si="12"/>
        <v>8.0000000000000016E-2</v>
      </c>
    </row>
    <row r="23" spans="1:45" x14ac:dyDescent="0.25">
      <c r="A23" t="s">
        <v>47</v>
      </c>
      <c r="B23" s="14">
        <v>720692.87</v>
      </c>
      <c r="C23" s="14">
        <v>-288277.14</v>
      </c>
      <c r="D23" s="34"/>
      <c r="E23" s="14">
        <v>1218</v>
      </c>
      <c r="F23" s="14">
        <f t="shared" si="0"/>
        <v>-287059.14</v>
      </c>
      <c r="G23" s="14">
        <f t="shared" si="1"/>
        <v>433633.73</v>
      </c>
      <c r="H23" s="14">
        <v>-275929.21000000002</v>
      </c>
      <c r="I23" s="14">
        <f t="shared" si="2"/>
        <v>157704.51999999996</v>
      </c>
      <c r="J23" s="14">
        <v>-772.81</v>
      </c>
      <c r="K23" s="14">
        <f t="shared" si="2"/>
        <v>156931.70999999996</v>
      </c>
      <c r="L23" s="14">
        <v>4577.99</v>
      </c>
      <c r="M23" s="14">
        <f t="shared" si="2"/>
        <v>161509.69999999995</v>
      </c>
      <c r="N23" s="14">
        <v>-2444.39</v>
      </c>
      <c r="O23" s="14">
        <f t="shared" si="2"/>
        <v>159065.30999999994</v>
      </c>
      <c r="P23" s="14">
        <v>0</v>
      </c>
      <c r="Q23" s="14">
        <v>-14621.85</v>
      </c>
      <c r="R23" s="14">
        <f t="shared" si="3"/>
        <v>-14621.85</v>
      </c>
      <c r="S23" s="14">
        <f t="shared" si="4"/>
        <v>144443.45999999993</v>
      </c>
      <c r="T23" s="14">
        <v>0</v>
      </c>
      <c r="U23" s="14">
        <v>5632.16</v>
      </c>
      <c r="V23" s="21">
        <f t="shared" si="5"/>
        <v>5632.16</v>
      </c>
      <c r="W23" s="21">
        <f t="shared" si="6"/>
        <v>150075.61999999994</v>
      </c>
      <c r="X23" s="14">
        <v>12795.32</v>
      </c>
      <c r="Y23" s="21">
        <f t="shared" si="7"/>
        <v>162870.93999999994</v>
      </c>
      <c r="Z23" s="14">
        <v>0</v>
      </c>
      <c r="AA23" s="14">
        <v>0</v>
      </c>
      <c r="AB23" s="14">
        <v>0</v>
      </c>
      <c r="AC23" s="14">
        <v>35786.120000000003</v>
      </c>
      <c r="AD23" s="27">
        <f t="shared" si="8"/>
        <v>35786.120000000003</v>
      </c>
      <c r="AE23" s="27">
        <f t="shared" si="9"/>
        <v>198657.05999999994</v>
      </c>
      <c r="AF23" s="14">
        <v>-49707.02</v>
      </c>
      <c r="AG23" s="27">
        <f t="shared" si="10"/>
        <v>148950.03999999995</v>
      </c>
      <c r="AH23" s="14">
        <v>13744.54</v>
      </c>
      <c r="AI23" s="27">
        <f t="shared" si="10"/>
        <v>162694.57999999996</v>
      </c>
      <c r="AJ23" s="14">
        <v>0</v>
      </c>
      <c r="AK23" s="14">
        <v>9520</v>
      </c>
      <c r="AL23" s="14">
        <v>0</v>
      </c>
      <c r="AM23" s="14">
        <v>0</v>
      </c>
      <c r="AN23" s="14">
        <v>0</v>
      </c>
      <c r="AO23" s="14">
        <v>-3808</v>
      </c>
      <c r="AP23" s="14">
        <v>-7562.09</v>
      </c>
      <c r="AQ23" s="14">
        <v>0</v>
      </c>
      <c r="AR23" s="34">
        <f t="shared" si="11"/>
        <v>-1850.0900000000001</v>
      </c>
      <c r="AS23" s="34">
        <f t="shared" si="12"/>
        <v>160844.48999999996</v>
      </c>
    </row>
    <row r="24" spans="1:45" x14ac:dyDescent="0.25">
      <c r="A24" t="s">
        <v>48</v>
      </c>
      <c r="B24" s="14">
        <v>657650.18999999994</v>
      </c>
      <c r="C24" s="14">
        <v>-263060.08</v>
      </c>
      <c r="D24" s="34"/>
      <c r="E24" s="14">
        <v>0</v>
      </c>
      <c r="F24" s="14">
        <f t="shared" si="0"/>
        <v>-263060.08</v>
      </c>
      <c r="G24" s="14">
        <f t="shared" si="1"/>
        <v>394590.10999999993</v>
      </c>
      <c r="H24" s="14">
        <v>0</v>
      </c>
      <c r="I24" s="14">
        <f t="shared" si="2"/>
        <v>394590.10999999993</v>
      </c>
      <c r="J24" s="14">
        <v>0</v>
      </c>
      <c r="K24" s="14">
        <f t="shared" si="2"/>
        <v>394590.10999999993</v>
      </c>
      <c r="L24" s="14">
        <v>0</v>
      </c>
      <c r="M24" s="14">
        <f t="shared" si="2"/>
        <v>394590.10999999993</v>
      </c>
      <c r="N24" s="14">
        <v>0</v>
      </c>
      <c r="O24" s="14">
        <f t="shared" si="2"/>
        <v>394590.10999999993</v>
      </c>
      <c r="P24" s="14">
        <v>0</v>
      </c>
      <c r="Q24" s="14">
        <v>0</v>
      </c>
      <c r="R24" s="14">
        <f t="shared" si="3"/>
        <v>0</v>
      </c>
      <c r="S24" s="14">
        <f t="shared" si="4"/>
        <v>394590.10999999993</v>
      </c>
      <c r="T24" s="14">
        <v>0</v>
      </c>
      <c r="U24" s="14">
        <v>0</v>
      </c>
      <c r="V24" s="21">
        <f t="shared" si="5"/>
        <v>0</v>
      </c>
      <c r="W24" s="21">
        <f t="shared" si="6"/>
        <v>394590.10999999993</v>
      </c>
      <c r="X24" s="14">
        <v>0</v>
      </c>
      <c r="Y24" s="21">
        <f t="shared" si="7"/>
        <v>394590.10999999993</v>
      </c>
      <c r="Z24" s="14">
        <v>0</v>
      </c>
      <c r="AA24" s="14">
        <v>0</v>
      </c>
      <c r="AB24" s="14">
        <v>0</v>
      </c>
      <c r="AC24" s="14">
        <v>0</v>
      </c>
      <c r="AD24" s="27">
        <f t="shared" si="8"/>
        <v>0</v>
      </c>
      <c r="AE24" s="27">
        <f t="shared" si="9"/>
        <v>394590.10999999993</v>
      </c>
      <c r="AF24" s="14">
        <v>0</v>
      </c>
      <c r="AG24" s="27">
        <f t="shared" si="10"/>
        <v>394590.10999999993</v>
      </c>
      <c r="AH24" s="14">
        <v>0</v>
      </c>
      <c r="AI24" s="27">
        <f t="shared" si="10"/>
        <v>394590.10999999993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34">
        <f t="shared" si="11"/>
        <v>0</v>
      </c>
      <c r="AS24" s="34">
        <f t="shared" si="12"/>
        <v>394590.10999999993</v>
      </c>
    </row>
    <row r="25" spans="1:45" x14ac:dyDescent="0.25">
      <c r="A25" t="s">
        <v>49</v>
      </c>
      <c r="B25" s="14">
        <v>30047.61</v>
      </c>
      <c r="C25" s="14">
        <v>-12019.04</v>
      </c>
      <c r="D25" s="34"/>
      <c r="E25" s="14">
        <v>3901.52</v>
      </c>
      <c r="F25" s="14">
        <f t="shared" si="0"/>
        <v>-8117.52</v>
      </c>
      <c r="G25" s="14">
        <f t="shared" si="1"/>
        <v>21930.09</v>
      </c>
      <c r="H25" s="14">
        <v>-10819.18</v>
      </c>
      <c r="I25" s="14">
        <f t="shared" si="2"/>
        <v>11110.91</v>
      </c>
      <c r="J25" s="14">
        <v>-11110.41</v>
      </c>
      <c r="K25" s="14">
        <f t="shared" si="2"/>
        <v>0.5</v>
      </c>
      <c r="L25" s="14">
        <v>0</v>
      </c>
      <c r="M25" s="14">
        <f t="shared" si="2"/>
        <v>0.5</v>
      </c>
      <c r="N25" s="14">
        <v>0</v>
      </c>
      <c r="O25" s="14">
        <f t="shared" si="2"/>
        <v>0.5</v>
      </c>
      <c r="P25" s="14">
        <v>0</v>
      </c>
      <c r="Q25" s="14">
        <v>2749.66</v>
      </c>
      <c r="R25" s="14">
        <f t="shared" si="3"/>
        <v>2749.66</v>
      </c>
      <c r="S25" s="14">
        <f t="shared" si="4"/>
        <v>2750.16</v>
      </c>
      <c r="T25" s="14">
        <v>0</v>
      </c>
      <c r="U25" s="14">
        <v>-2749.66</v>
      </c>
      <c r="V25" s="21">
        <f t="shared" si="5"/>
        <v>-2749.66</v>
      </c>
      <c r="W25" s="21">
        <f t="shared" si="6"/>
        <v>0.5</v>
      </c>
      <c r="X25" s="14">
        <v>0</v>
      </c>
      <c r="Y25" s="21">
        <f t="shared" si="7"/>
        <v>0.5</v>
      </c>
      <c r="Z25" s="14">
        <v>0</v>
      </c>
      <c r="AA25" s="14">
        <v>0</v>
      </c>
      <c r="AB25" s="14">
        <v>0</v>
      </c>
      <c r="AC25" s="14">
        <v>33582.589999999997</v>
      </c>
      <c r="AD25" s="27">
        <f t="shared" si="8"/>
        <v>33582.589999999997</v>
      </c>
      <c r="AE25" s="27">
        <f t="shared" si="9"/>
        <v>33583.089999999997</v>
      </c>
      <c r="AF25" s="14">
        <v>0</v>
      </c>
      <c r="AG25" s="27">
        <f t="shared" si="10"/>
        <v>33583.089999999997</v>
      </c>
      <c r="AH25" s="14">
        <v>-23634.51</v>
      </c>
      <c r="AI25" s="27">
        <f t="shared" si="10"/>
        <v>9948.5799999999981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948.45</v>
      </c>
      <c r="AQ25" s="14">
        <v>0</v>
      </c>
      <c r="AR25" s="34">
        <f t="shared" si="11"/>
        <v>948.45</v>
      </c>
      <c r="AS25" s="34">
        <f t="shared" si="12"/>
        <v>10897.029999999999</v>
      </c>
    </row>
    <row r="26" spans="1:45" x14ac:dyDescent="0.25">
      <c r="A26" t="s">
        <v>50</v>
      </c>
      <c r="B26" s="14">
        <v>0</v>
      </c>
      <c r="C26" s="14">
        <v>0</v>
      </c>
      <c r="D26" s="34"/>
      <c r="E26" s="14">
        <v>0</v>
      </c>
      <c r="F26" s="14">
        <f t="shared" si="0"/>
        <v>0</v>
      </c>
      <c r="G26" s="14">
        <f t="shared" si="1"/>
        <v>0</v>
      </c>
      <c r="H26" s="14">
        <v>0</v>
      </c>
      <c r="I26" s="14">
        <f t="shared" si="2"/>
        <v>0</v>
      </c>
      <c r="J26" s="14">
        <v>0</v>
      </c>
      <c r="K26" s="14">
        <f t="shared" si="2"/>
        <v>0</v>
      </c>
      <c r="L26" s="14">
        <v>0</v>
      </c>
      <c r="M26" s="14">
        <f t="shared" si="2"/>
        <v>0</v>
      </c>
      <c r="N26" s="14">
        <v>0</v>
      </c>
      <c r="O26" s="14">
        <f t="shared" si="2"/>
        <v>0</v>
      </c>
      <c r="P26" s="14">
        <v>0</v>
      </c>
      <c r="Q26" s="14">
        <v>0</v>
      </c>
      <c r="R26" s="14">
        <f t="shared" si="3"/>
        <v>0</v>
      </c>
      <c r="S26" s="14">
        <f t="shared" si="4"/>
        <v>0</v>
      </c>
      <c r="T26" s="14">
        <v>0</v>
      </c>
      <c r="U26" s="14">
        <v>0</v>
      </c>
      <c r="V26" s="21">
        <f t="shared" si="5"/>
        <v>0</v>
      </c>
      <c r="W26" s="21">
        <f t="shared" si="6"/>
        <v>0</v>
      </c>
      <c r="X26" s="14">
        <v>0</v>
      </c>
      <c r="Y26" s="21">
        <f t="shared" si="7"/>
        <v>0</v>
      </c>
      <c r="Z26" s="14">
        <v>0</v>
      </c>
      <c r="AA26" s="14">
        <v>0</v>
      </c>
      <c r="AB26" s="14">
        <v>0</v>
      </c>
      <c r="AC26" s="14">
        <v>0</v>
      </c>
      <c r="AD26" s="27">
        <f t="shared" si="8"/>
        <v>0</v>
      </c>
      <c r="AE26" s="27">
        <f t="shared" si="9"/>
        <v>0</v>
      </c>
      <c r="AF26" s="14">
        <v>0</v>
      </c>
      <c r="AG26" s="27">
        <f t="shared" si="10"/>
        <v>0</v>
      </c>
      <c r="AH26" s="14">
        <v>-84.84</v>
      </c>
      <c r="AI26" s="27">
        <f t="shared" si="10"/>
        <v>-84.84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84.84</v>
      </c>
      <c r="AQ26" s="14">
        <v>0</v>
      </c>
      <c r="AR26" s="34">
        <f t="shared" si="11"/>
        <v>84.84</v>
      </c>
      <c r="AS26" s="34">
        <f t="shared" si="12"/>
        <v>0</v>
      </c>
    </row>
    <row r="27" spans="1:45" x14ac:dyDescent="0.25">
      <c r="A27" t="s">
        <v>51</v>
      </c>
      <c r="B27" s="14">
        <v>2174653.7599999998</v>
      </c>
      <c r="C27" s="14">
        <v>-869861.51</v>
      </c>
      <c r="D27" s="34"/>
      <c r="E27" s="14">
        <v>153697.14000000001</v>
      </c>
      <c r="F27" s="14">
        <f t="shared" si="0"/>
        <v>-716164.37</v>
      </c>
      <c r="G27" s="14">
        <f t="shared" si="1"/>
        <v>1458489.3899999997</v>
      </c>
      <c r="H27" s="14">
        <v>90961.14</v>
      </c>
      <c r="I27" s="14">
        <f t="shared" si="2"/>
        <v>1549450.5299999996</v>
      </c>
      <c r="J27" s="14">
        <v>-1464157.71</v>
      </c>
      <c r="K27" s="14">
        <f t="shared" si="2"/>
        <v>85292.8199999996</v>
      </c>
      <c r="L27" s="14">
        <v>152781.47</v>
      </c>
      <c r="M27" s="14">
        <f t="shared" si="2"/>
        <v>238074.2899999996</v>
      </c>
      <c r="N27" s="14">
        <v>153035.18</v>
      </c>
      <c r="O27" s="14">
        <f t="shared" si="2"/>
        <v>391109.46999999962</v>
      </c>
      <c r="P27" s="14">
        <v>0</v>
      </c>
      <c r="Q27" s="14">
        <v>272021.65999999997</v>
      </c>
      <c r="R27" s="14">
        <f t="shared" si="3"/>
        <v>272021.65999999997</v>
      </c>
      <c r="S27" s="14">
        <f t="shared" si="4"/>
        <v>663131.12999999966</v>
      </c>
      <c r="T27" s="14">
        <v>0</v>
      </c>
      <c r="U27" s="14">
        <v>192611.25</v>
      </c>
      <c r="V27" s="21">
        <f t="shared" si="5"/>
        <v>192611.25</v>
      </c>
      <c r="W27" s="21">
        <f t="shared" si="6"/>
        <v>855742.37999999966</v>
      </c>
      <c r="X27" s="14">
        <v>192611.73</v>
      </c>
      <c r="Y27" s="21">
        <f t="shared" si="7"/>
        <v>1048354.1099999996</v>
      </c>
      <c r="Z27" s="14">
        <v>0</v>
      </c>
      <c r="AA27" s="14">
        <v>0</v>
      </c>
      <c r="AB27" s="14">
        <v>0</v>
      </c>
      <c r="AC27" s="14">
        <v>250543.62</v>
      </c>
      <c r="AD27" s="27">
        <f t="shared" si="8"/>
        <v>250543.62</v>
      </c>
      <c r="AE27" s="27">
        <f t="shared" si="9"/>
        <v>1298897.7299999995</v>
      </c>
      <c r="AF27" s="14">
        <v>260220.91</v>
      </c>
      <c r="AG27" s="27">
        <f t="shared" si="10"/>
        <v>1559118.6399999994</v>
      </c>
      <c r="AH27" s="14">
        <v>308993.3</v>
      </c>
      <c r="AI27" s="27">
        <f t="shared" si="10"/>
        <v>1868111.9399999995</v>
      </c>
      <c r="AJ27" s="14">
        <v>0</v>
      </c>
      <c r="AK27" s="14">
        <v>-167431.6</v>
      </c>
      <c r="AL27" s="14">
        <v>0</v>
      </c>
      <c r="AM27" s="14">
        <v>0</v>
      </c>
      <c r="AN27" s="14">
        <v>0</v>
      </c>
      <c r="AO27" s="14">
        <v>66972.639999999999</v>
      </c>
      <c r="AP27" s="14">
        <v>-214581.26</v>
      </c>
      <c r="AQ27" s="14">
        <v>777186.34</v>
      </c>
      <c r="AR27" s="34">
        <f t="shared" si="11"/>
        <v>462146.11999999994</v>
      </c>
      <c r="AS27" s="34">
        <f t="shared" si="12"/>
        <v>2330258.0599999996</v>
      </c>
    </row>
    <row r="28" spans="1:45" x14ac:dyDescent="0.25">
      <c r="A28" t="s">
        <v>52</v>
      </c>
      <c r="B28" s="14">
        <v>2528078.65</v>
      </c>
      <c r="C28" s="14">
        <v>-1011231.49</v>
      </c>
      <c r="D28" s="34"/>
      <c r="E28" s="14">
        <v>173610.97</v>
      </c>
      <c r="F28" s="14">
        <f t="shared" si="0"/>
        <v>-837620.52</v>
      </c>
      <c r="G28" s="14">
        <f t="shared" si="1"/>
        <v>1690458.13</v>
      </c>
      <c r="H28" s="14">
        <v>-5883</v>
      </c>
      <c r="I28" s="14">
        <f t="shared" si="2"/>
        <v>1684575.13</v>
      </c>
      <c r="J28" s="14">
        <v>7868.95</v>
      </c>
      <c r="K28" s="14">
        <f t="shared" si="2"/>
        <v>1692444.0799999998</v>
      </c>
      <c r="L28" s="14">
        <v>29763.66</v>
      </c>
      <c r="M28" s="14">
        <f t="shared" si="2"/>
        <v>1722207.7399999998</v>
      </c>
      <c r="N28" s="14">
        <v>-1733.99</v>
      </c>
      <c r="O28" s="14">
        <f t="shared" si="2"/>
        <v>1720473.7499999998</v>
      </c>
      <c r="P28" s="14">
        <v>0</v>
      </c>
      <c r="Q28" s="14">
        <v>-57399.02</v>
      </c>
      <c r="R28" s="14">
        <f t="shared" si="3"/>
        <v>-57399.02</v>
      </c>
      <c r="S28" s="14">
        <f t="shared" si="4"/>
        <v>1663074.7299999997</v>
      </c>
      <c r="T28" s="14">
        <v>0</v>
      </c>
      <c r="U28" s="14">
        <v>-66679.27</v>
      </c>
      <c r="V28" s="21">
        <f t="shared" si="5"/>
        <v>-66679.27</v>
      </c>
      <c r="W28" s="21">
        <f t="shared" si="6"/>
        <v>1596395.4599999997</v>
      </c>
      <c r="X28" s="14">
        <v>22048.82</v>
      </c>
      <c r="Y28" s="21">
        <f t="shared" si="7"/>
        <v>1618444.2799999998</v>
      </c>
      <c r="Z28" s="14">
        <v>0</v>
      </c>
      <c r="AA28" s="14">
        <v>0</v>
      </c>
      <c r="AB28" s="14">
        <v>0</v>
      </c>
      <c r="AC28" s="14">
        <v>1548.2</v>
      </c>
      <c r="AD28" s="27">
        <f t="shared" si="8"/>
        <v>1548.2</v>
      </c>
      <c r="AE28" s="27">
        <f t="shared" si="9"/>
        <v>1619992.4799999997</v>
      </c>
      <c r="AF28" s="14">
        <v>6263.64</v>
      </c>
      <c r="AG28" s="27">
        <f t="shared" si="10"/>
        <v>1626256.1199999996</v>
      </c>
      <c r="AH28" s="14">
        <v>-7639.34</v>
      </c>
      <c r="AI28" s="27">
        <f t="shared" si="10"/>
        <v>1618616.7799999996</v>
      </c>
      <c r="AJ28" s="14">
        <v>0</v>
      </c>
      <c r="AK28" s="14">
        <v>178908.79999999999</v>
      </c>
      <c r="AL28" s="14">
        <v>0</v>
      </c>
      <c r="AM28" s="14">
        <v>0</v>
      </c>
      <c r="AN28" s="14">
        <v>0</v>
      </c>
      <c r="AO28" s="14">
        <v>-71563.520000000004</v>
      </c>
      <c r="AP28" s="14">
        <v>-132358.32999999999</v>
      </c>
      <c r="AQ28" s="14">
        <v>0</v>
      </c>
      <c r="AR28" s="34">
        <f t="shared" si="11"/>
        <v>-25013.050000000003</v>
      </c>
      <c r="AS28" s="34">
        <f t="shared" si="12"/>
        <v>1593603.7299999995</v>
      </c>
    </row>
    <row r="29" spans="1:45" x14ac:dyDescent="0.25">
      <c r="A29" t="s">
        <v>53</v>
      </c>
      <c r="B29" s="14">
        <v>818255.33</v>
      </c>
      <c r="C29" s="14">
        <v>-327302.14</v>
      </c>
      <c r="D29" s="34"/>
      <c r="E29" s="14">
        <v>0</v>
      </c>
      <c r="F29" s="14">
        <f t="shared" si="0"/>
        <v>-327302.14</v>
      </c>
      <c r="G29" s="14">
        <f t="shared" si="1"/>
        <v>490953.18999999994</v>
      </c>
      <c r="H29" s="14">
        <v>56702.32</v>
      </c>
      <c r="I29" s="14">
        <f t="shared" si="2"/>
        <v>547655.50999999989</v>
      </c>
      <c r="J29" s="14">
        <v>-1727.04</v>
      </c>
      <c r="K29" s="14">
        <f t="shared" si="2"/>
        <v>545928.46999999986</v>
      </c>
      <c r="L29" s="14">
        <v>0</v>
      </c>
      <c r="M29" s="14">
        <f t="shared" si="2"/>
        <v>545928.46999999986</v>
      </c>
      <c r="N29" s="14">
        <v>0</v>
      </c>
      <c r="O29" s="14">
        <f t="shared" si="2"/>
        <v>545928.46999999986</v>
      </c>
      <c r="P29" s="14">
        <v>0</v>
      </c>
      <c r="Q29" s="14">
        <v>2682.07</v>
      </c>
      <c r="R29" s="14">
        <f t="shared" si="3"/>
        <v>2682.07</v>
      </c>
      <c r="S29" s="14">
        <f t="shared" si="4"/>
        <v>548610.5399999998</v>
      </c>
      <c r="T29" s="14">
        <v>0</v>
      </c>
      <c r="U29" s="14">
        <v>0</v>
      </c>
      <c r="V29" s="21">
        <f t="shared" si="5"/>
        <v>0</v>
      </c>
      <c r="W29" s="21">
        <f t="shared" si="6"/>
        <v>548610.5399999998</v>
      </c>
      <c r="X29" s="14">
        <v>-18925.099999999999</v>
      </c>
      <c r="Y29" s="21">
        <f t="shared" si="7"/>
        <v>529685.43999999983</v>
      </c>
      <c r="Z29" s="14">
        <v>0</v>
      </c>
      <c r="AA29" s="14">
        <v>0</v>
      </c>
      <c r="AB29" s="14">
        <v>0</v>
      </c>
      <c r="AC29" s="14">
        <v>-381465.25</v>
      </c>
      <c r="AD29" s="27">
        <f t="shared" si="8"/>
        <v>-381465.25</v>
      </c>
      <c r="AE29" s="27">
        <f t="shared" si="9"/>
        <v>148220.18999999983</v>
      </c>
      <c r="AF29" s="14">
        <v>0</v>
      </c>
      <c r="AG29" s="27">
        <f t="shared" si="10"/>
        <v>148220.18999999983</v>
      </c>
      <c r="AH29" s="14">
        <v>0</v>
      </c>
      <c r="AI29" s="27">
        <f t="shared" si="10"/>
        <v>148220.18999999983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-11409.49</v>
      </c>
      <c r="AQ29" s="14">
        <v>0</v>
      </c>
      <c r="AR29" s="34">
        <f t="shared" si="11"/>
        <v>-11409.49</v>
      </c>
      <c r="AS29" s="34">
        <f t="shared" si="12"/>
        <v>136810.69999999984</v>
      </c>
    </row>
    <row r="30" spans="1:45" x14ac:dyDescent="0.25">
      <c r="A30" t="s">
        <v>54</v>
      </c>
      <c r="B30" s="14">
        <v>0.36</v>
      </c>
      <c r="C30" s="14">
        <v>-0.14000000000000001</v>
      </c>
      <c r="D30" s="34"/>
      <c r="E30" s="14">
        <v>0</v>
      </c>
      <c r="F30" s="14">
        <f t="shared" si="0"/>
        <v>-0.14000000000000001</v>
      </c>
      <c r="G30" s="14">
        <f t="shared" si="1"/>
        <v>0.21999999999999997</v>
      </c>
      <c r="H30" s="14">
        <v>0</v>
      </c>
      <c r="I30" s="14">
        <f t="shared" si="2"/>
        <v>0.21999999999999997</v>
      </c>
      <c r="J30" s="14">
        <v>0</v>
      </c>
      <c r="K30" s="14">
        <f t="shared" si="2"/>
        <v>0.21999999999999997</v>
      </c>
      <c r="L30" s="14">
        <v>0</v>
      </c>
      <c r="M30" s="14">
        <f t="shared" si="2"/>
        <v>0.21999999999999997</v>
      </c>
      <c r="N30" s="14">
        <v>0</v>
      </c>
      <c r="O30" s="14">
        <f t="shared" si="2"/>
        <v>0.21999999999999997</v>
      </c>
      <c r="P30" s="14">
        <v>0</v>
      </c>
      <c r="Q30" s="14">
        <v>0</v>
      </c>
      <c r="R30" s="14">
        <f t="shared" si="3"/>
        <v>0</v>
      </c>
      <c r="S30" s="14">
        <f t="shared" si="4"/>
        <v>0.21999999999999997</v>
      </c>
      <c r="T30" s="14">
        <v>0</v>
      </c>
      <c r="U30" s="14">
        <v>0</v>
      </c>
      <c r="V30" s="21">
        <f t="shared" si="5"/>
        <v>0</v>
      </c>
      <c r="W30" s="21">
        <f t="shared" si="6"/>
        <v>0.21999999999999997</v>
      </c>
      <c r="X30" s="14">
        <v>0</v>
      </c>
      <c r="Y30" s="21">
        <f t="shared" si="7"/>
        <v>0.21999999999999997</v>
      </c>
      <c r="Z30" s="14">
        <v>0</v>
      </c>
      <c r="AA30" s="14">
        <v>0</v>
      </c>
      <c r="AB30" s="14">
        <v>0</v>
      </c>
      <c r="AC30" s="14">
        <v>61107.81</v>
      </c>
      <c r="AD30" s="27">
        <f t="shared" si="8"/>
        <v>61107.81</v>
      </c>
      <c r="AE30" s="27">
        <f t="shared" si="9"/>
        <v>61108.03</v>
      </c>
      <c r="AF30" s="14">
        <v>0</v>
      </c>
      <c r="AG30" s="27">
        <f t="shared" si="10"/>
        <v>61108.03</v>
      </c>
      <c r="AH30" s="14">
        <v>-885.01</v>
      </c>
      <c r="AI30" s="27">
        <f t="shared" si="10"/>
        <v>60223.02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-3908.09</v>
      </c>
      <c r="AQ30" s="14">
        <v>0</v>
      </c>
      <c r="AR30" s="34">
        <f t="shared" si="11"/>
        <v>-3908.09</v>
      </c>
      <c r="AS30" s="34">
        <f t="shared" si="12"/>
        <v>56314.929999999993</v>
      </c>
    </row>
    <row r="31" spans="1:45" x14ac:dyDescent="0.25">
      <c r="A31" t="s">
        <v>55</v>
      </c>
      <c r="B31" s="14">
        <v>-1167271.75</v>
      </c>
      <c r="C31" s="14">
        <v>466908.7</v>
      </c>
      <c r="D31" s="34"/>
      <c r="E31" s="14">
        <v>0</v>
      </c>
      <c r="F31" s="14">
        <f t="shared" si="0"/>
        <v>466908.7</v>
      </c>
      <c r="G31" s="14">
        <f t="shared" si="1"/>
        <v>-700363.05</v>
      </c>
      <c r="H31" s="14">
        <v>0</v>
      </c>
      <c r="I31" s="14">
        <f t="shared" si="2"/>
        <v>-700363.05</v>
      </c>
      <c r="J31" s="14">
        <v>-9736.65</v>
      </c>
      <c r="K31" s="14">
        <f t="shared" si="2"/>
        <v>-710099.70000000007</v>
      </c>
      <c r="L31" s="14">
        <v>0</v>
      </c>
      <c r="M31" s="14">
        <f t="shared" si="2"/>
        <v>-710099.70000000007</v>
      </c>
      <c r="N31" s="14">
        <v>0</v>
      </c>
      <c r="O31" s="14">
        <f t="shared" si="2"/>
        <v>-710099.70000000007</v>
      </c>
      <c r="P31" s="14">
        <v>0</v>
      </c>
      <c r="Q31" s="14">
        <v>4327.8900000000003</v>
      </c>
      <c r="R31" s="14">
        <f t="shared" si="3"/>
        <v>4327.8900000000003</v>
      </c>
      <c r="S31" s="14">
        <f t="shared" si="4"/>
        <v>-705771.81</v>
      </c>
      <c r="T31" s="14">
        <v>0</v>
      </c>
      <c r="U31" s="14">
        <v>0</v>
      </c>
      <c r="V31" s="21">
        <f t="shared" si="5"/>
        <v>0</v>
      </c>
      <c r="W31" s="21">
        <f t="shared" si="6"/>
        <v>-705771.81</v>
      </c>
      <c r="X31" s="14">
        <v>0</v>
      </c>
      <c r="Y31" s="21">
        <f t="shared" si="7"/>
        <v>-705771.81</v>
      </c>
      <c r="Z31" s="14">
        <v>0</v>
      </c>
      <c r="AA31" s="14">
        <v>0</v>
      </c>
      <c r="AB31" s="14">
        <v>0</v>
      </c>
      <c r="AC31" s="14">
        <v>-10723.02</v>
      </c>
      <c r="AD31" s="27">
        <f t="shared" si="8"/>
        <v>-10723.02</v>
      </c>
      <c r="AE31" s="27">
        <f t="shared" si="9"/>
        <v>-716494.83000000007</v>
      </c>
      <c r="AF31" s="14">
        <v>0</v>
      </c>
      <c r="AG31" s="27">
        <f t="shared" si="10"/>
        <v>-716494.83000000007</v>
      </c>
      <c r="AH31" s="14">
        <v>0</v>
      </c>
      <c r="AI31" s="27">
        <f t="shared" si="10"/>
        <v>-716494.83000000007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34">
        <f t="shared" si="11"/>
        <v>0</v>
      </c>
      <c r="AS31" s="34">
        <f t="shared" si="12"/>
        <v>-716494.83000000007</v>
      </c>
    </row>
    <row r="32" spans="1:45" x14ac:dyDescent="0.25">
      <c r="A32" t="s">
        <v>56</v>
      </c>
      <c r="B32" s="14">
        <v>1009033</v>
      </c>
      <c r="C32" s="14">
        <v>-403613.2</v>
      </c>
      <c r="D32" s="34"/>
      <c r="E32" s="14">
        <v>0</v>
      </c>
      <c r="F32" s="14">
        <f t="shared" si="0"/>
        <v>-403613.2</v>
      </c>
      <c r="G32" s="14">
        <f t="shared" si="1"/>
        <v>605419.80000000005</v>
      </c>
      <c r="H32" s="14">
        <v>0</v>
      </c>
      <c r="I32" s="14">
        <f t="shared" si="2"/>
        <v>605419.80000000005</v>
      </c>
      <c r="J32" s="14">
        <v>0</v>
      </c>
      <c r="K32" s="14">
        <f t="shared" si="2"/>
        <v>605419.80000000005</v>
      </c>
      <c r="L32" s="14">
        <v>0</v>
      </c>
      <c r="M32" s="14">
        <f t="shared" si="2"/>
        <v>605419.80000000005</v>
      </c>
      <c r="N32" s="14">
        <v>0</v>
      </c>
      <c r="O32" s="14">
        <f t="shared" si="2"/>
        <v>605419.80000000005</v>
      </c>
      <c r="P32" s="14">
        <v>0</v>
      </c>
      <c r="Q32" s="14">
        <v>0</v>
      </c>
      <c r="R32" s="14">
        <f t="shared" si="3"/>
        <v>0</v>
      </c>
      <c r="S32" s="14">
        <f t="shared" si="4"/>
        <v>605419.80000000005</v>
      </c>
      <c r="T32" s="14">
        <v>0</v>
      </c>
      <c r="U32" s="14">
        <v>0</v>
      </c>
      <c r="V32" s="21">
        <f t="shared" si="5"/>
        <v>0</v>
      </c>
      <c r="W32" s="21">
        <f t="shared" si="6"/>
        <v>605419.80000000005</v>
      </c>
      <c r="X32" s="14">
        <v>0</v>
      </c>
      <c r="Y32" s="21">
        <f t="shared" si="7"/>
        <v>605419.80000000005</v>
      </c>
      <c r="Z32" s="14">
        <v>0</v>
      </c>
      <c r="AA32" s="14">
        <v>0</v>
      </c>
      <c r="AB32" s="14">
        <v>0</v>
      </c>
      <c r="AC32" s="14">
        <v>0</v>
      </c>
      <c r="AD32" s="27">
        <f t="shared" si="8"/>
        <v>0</v>
      </c>
      <c r="AE32" s="27">
        <f t="shared" si="9"/>
        <v>605419.80000000005</v>
      </c>
      <c r="AF32" s="14">
        <v>0</v>
      </c>
      <c r="AG32" s="27">
        <f t="shared" si="10"/>
        <v>605419.80000000005</v>
      </c>
      <c r="AH32" s="14">
        <v>0</v>
      </c>
      <c r="AI32" s="27">
        <f t="shared" si="10"/>
        <v>605419.80000000005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34">
        <f t="shared" si="11"/>
        <v>0</v>
      </c>
      <c r="AS32" s="34">
        <f t="shared" si="12"/>
        <v>605419.80000000005</v>
      </c>
    </row>
    <row r="33" spans="1:45" x14ac:dyDescent="0.25">
      <c r="A33" t="s">
        <v>57</v>
      </c>
      <c r="B33" s="14">
        <v>-36324.400000000001</v>
      </c>
      <c r="C33" s="14">
        <v>14529.76</v>
      </c>
      <c r="D33" s="34"/>
      <c r="E33" s="14">
        <v>0</v>
      </c>
      <c r="F33" s="14">
        <f t="shared" si="0"/>
        <v>14529.76</v>
      </c>
      <c r="G33" s="14">
        <f t="shared" si="1"/>
        <v>-21794.639999999999</v>
      </c>
      <c r="H33" s="14">
        <v>0</v>
      </c>
      <c r="I33" s="14">
        <f t="shared" si="2"/>
        <v>-21794.639999999999</v>
      </c>
      <c r="J33" s="14">
        <v>-758.73</v>
      </c>
      <c r="K33" s="14">
        <f t="shared" si="2"/>
        <v>-22553.37</v>
      </c>
      <c r="L33" s="14">
        <v>0</v>
      </c>
      <c r="M33" s="14">
        <f t="shared" si="2"/>
        <v>-22553.37</v>
      </c>
      <c r="N33" s="14">
        <v>0</v>
      </c>
      <c r="O33" s="14">
        <f t="shared" si="2"/>
        <v>-22553.37</v>
      </c>
      <c r="P33" s="14">
        <v>0</v>
      </c>
      <c r="Q33" s="14">
        <v>-766.92</v>
      </c>
      <c r="R33" s="14">
        <f t="shared" si="3"/>
        <v>-766.92</v>
      </c>
      <c r="S33" s="14">
        <f t="shared" si="4"/>
        <v>-23320.289999999997</v>
      </c>
      <c r="T33" s="14">
        <v>0</v>
      </c>
      <c r="U33" s="14">
        <v>0</v>
      </c>
      <c r="V33" s="21">
        <f t="shared" si="5"/>
        <v>0</v>
      </c>
      <c r="W33" s="21">
        <f t="shared" si="6"/>
        <v>-23320.289999999997</v>
      </c>
      <c r="X33" s="14">
        <v>0</v>
      </c>
      <c r="Y33" s="21">
        <f t="shared" si="7"/>
        <v>-23320.289999999997</v>
      </c>
      <c r="Z33" s="14">
        <v>0</v>
      </c>
      <c r="AA33" s="14">
        <v>0</v>
      </c>
      <c r="AB33" s="14">
        <v>0</v>
      </c>
      <c r="AC33" s="14">
        <v>-775.74</v>
      </c>
      <c r="AD33" s="27">
        <f t="shared" si="8"/>
        <v>-775.74</v>
      </c>
      <c r="AE33" s="27">
        <f t="shared" si="9"/>
        <v>-24096.03</v>
      </c>
      <c r="AF33" s="14">
        <v>0</v>
      </c>
      <c r="AG33" s="27">
        <f t="shared" si="10"/>
        <v>-24096.03</v>
      </c>
      <c r="AH33" s="14">
        <v>0</v>
      </c>
      <c r="AI33" s="27">
        <f t="shared" si="10"/>
        <v>-24096.03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34">
        <f t="shared" si="11"/>
        <v>0</v>
      </c>
      <c r="AS33" s="34">
        <f t="shared" si="12"/>
        <v>-24096.03</v>
      </c>
    </row>
    <row r="34" spans="1:45" x14ac:dyDescent="0.25">
      <c r="A34" t="s">
        <v>58</v>
      </c>
      <c r="B34" s="14">
        <v>-206579.8</v>
      </c>
      <c r="C34" s="14">
        <v>82631.92</v>
      </c>
      <c r="D34" s="34"/>
      <c r="E34" s="14">
        <v>0</v>
      </c>
      <c r="F34" s="14">
        <f t="shared" si="0"/>
        <v>82631.92</v>
      </c>
      <c r="G34" s="14">
        <f t="shared" si="1"/>
        <v>-123947.87999999999</v>
      </c>
      <c r="H34" s="14">
        <v>0</v>
      </c>
      <c r="I34" s="14">
        <f t="shared" si="2"/>
        <v>-123947.87999999999</v>
      </c>
      <c r="J34" s="14">
        <v>0</v>
      </c>
      <c r="K34" s="14">
        <f t="shared" si="2"/>
        <v>-123947.87999999999</v>
      </c>
      <c r="L34" s="14">
        <v>0</v>
      </c>
      <c r="M34" s="14">
        <f t="shared" si="2"/>
        <v>-123947.87999999999</v>
      </c>
      <c r="N34" s="14">
        <v>0</v>
      </c>
      <c r="O34" s="14">
        <f t="shared" si="2"/>
        <v>-123947.87999999999</v>
      </c>
      <c r="P34" s="14">
        <v>0</v>
      </c>
      <c r="Q34" s="14">
        <v>0</v>
      </c>
      <c r="R34" s="14">
        <f t="shared" si="3"/>
        <v>0</v>
      </c>
      <c r="S34" s="14">
        <f t="shared" si="4"/>
        <v>-123947.87999999999</v>
      </c>
      <c r="T34" s="14">
        <v>0</v>
      </c>
      <c r="U34" s="14">
        <v>0</v>
      </c>
      <c r="V34" s="21">
        <f t="shared" si="5"/>
        <v>0</v>
      </c>
      <c r="W34" s="21">
        <f t="shared" si="6"/>
        <v>-123947.87999999999</v>
      </c>
      <c r="X34" s="14">
        <v>0</v>
      </c>
      <c r="Y34" s="21">
        <f t="shared" si="7"/>
        <v>-123947.87999999999</v>
      </c>
      <c r="Z34" s="14">
        <v>0</v>
      </c>
      <c r="AA34" s="14">
        <v>0</v>
      </c>
      <c r="AB34" s="14">
        <v>0</v>
      </c>
      <c r="AC34" s="14">
        <v>0</v>
      </c>
      <c r="AD34" s="27">
        <f t="shared" si="8"/>
        <v>0</v>
      </c>
      <c r="AE34" s="27">
        <f t="shared" si="9"/>
        <v>-123947.87999999999</v>
      </c>
      <c r="AF34" s="14">
        <v>0</v>
      </c>
      <c r="AG34" s="27">
        <f t="shared" si="10"/>
        <v>-123947.87999999999</v>
      </c>
      <c r="AH34" s="14">
        <v>0</v>
      </c>
      <c r="AI34" s="27">
        <f t="shared" si="10"/>
        <v>-123947.87999999999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34">
        <f t="shared" si="11"/>
        <v>0</v>
      </c>
      <c r="AS34" s="34">
        <f t="shared" si="12"/>
        <v>-123947.87999999999</v>
      </c>
    </row>
    <row r="35" spans="1:45" x14ac:dyDescent="0.25">
      <c r="A35" t="s">
        <v>59</v>
      </c>
      <c r="B35" s="14">
        <v>0</v>
      </c>
      <c r="C35" s="14">
        <v>0</v>
      </c>
      <c r="D35" s="34"/>
      <c r="E35" s="14">
        <v>0</v>
      </c>
      <c r="F35" s="14">
        <f t="shared" si="0"/>
        <v>0</v>
      </c>
      <c r="G35" s="14">
        <f t="shared" si="1"/>
        <v>0</v>
      </c>
      <c r="H35" s="14">
        <v>-5628</v>
      </c>
      <c r="I35" s="14">
        <f t="shared" si="2"/>
        <v>-5628</v>
      </c>
      <c r="J35" s="14">
        <v>5628</v>
      </c>
      <c r="K35" s="14">
        <f t="shared" si="2"/>
        <v>0</v>
      </c>
      <c r="L35" s="14">
        <v>0</v>
      </c>
      <c r="M35" s="14">
        <f t="shared" si="2"/>
        <v>0</v>
      </c>
      <c r="N35" s="14">
        <v>5580.54</v>
      </c>
      <c r="O35" s="14">
        <f t="shared" si="2"/>
        <v>5580.54</v>
      </c>
      <c r="P35" s="14">
        <v>0</v>
      </c>
      <c r="Q35" s="14">
        <v>-5580.54</v>
      </c>
      <c r="R35" s="14">
        <f t="shared" si="3"/>
        <v>-5580.54</v>
      </c>
      <c r="S35" s="14">
        <f t="shared" si="4"/>
        <v>0</v>
      </c>
      <c r="T35" s="14">
        <v>0</v>
      </c>
      <c r="U35" s="14">
        <v>0</v>
      </c>
      <c r="V35" s="21">
        <f t="shared" si="5"/>
        <v>0</v>
      </c>
      <c r="W35" s="21">
        <f t="shared" si="6"/>
        <v>0</v>
      </c>
      <c r="X35" s="14">
        <v>0</v>
      </c>
      <c r="Y35" s="21">
        <f t="shared" si="7"/>
        <v>0</v>
      </c>
      <c r="Z35" s="14">
        <v>0</v>
      </c>
      <c r="AA35" s="14">
        <v>0</v>
      </c>
      <c r="AB35" s="14">
        <v>0</v>
      </c>
      <c r="AC35" s="14">
        <v>0</v>
      </c>
      <c r="AD35" s="27">
        <f t="shared" si="8"/>
        <v>0</v>
      </c>
      <c r="AE35" s="27">
        <f t="shared" si="9"/>
        <v>0</v>
      </c>
      <c r="AF35" s="14">
        <v>0</v>
      </c>
      <c r="AG35" s="27">
        <f t="shared" si="10"/>
        <v>0</v>
      </c>
      <c r="AH35" s="14">
        <v>0</v>
      </c>
      <c r="AI35" s="27">
        <f t="shared" si="10"/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34">
        <f t="shared" si="11"/>
        <v>0</v>
      </c>
      <c r="AS35" s="34">
        <f t="shared" si="12"/>
        <v>0</v>
      </c>
    </row>
    <row r="36" spans="1:45" x14ac:dyDescent="0.25">
      <c r="A36" t="s">
        <v>60</v>
      </c>
      <c r="B36" s="14">
        <v>285510.87</v>
      </c>
      <c r="C36" s="14">
        <v>-114204.34</v>
      </c>
      <c r="D36" s="34"/>
      <c r="E36" s="14">
        <v>-28551.08</v>
      </c>
      <c r="F36" s="14">
        <f t="shared" si="0"/>
        <v>-142755.41999999998</v>
      </c>
      <c r="G36" s="14">
        <f t="shared" si="1"/>
        <v>142755.45000000001</v>
      </c>
      <c r="H36" s="14">
        <v>-28551.07</v>
      </c>
      <c r="I36" s="14">
        <f t="shared" si="2"/>
        <v>114204.38</v>
      </c>
      <c r="J36" s="14">
        <v>-28551.08</v>
      </c>
      <c r="K36" s="14">
        <f t="shared" si="2"/>
        <v>85653.3</v>
      </c>
      <c r="L36" s="14">
        <v>-28551.08</v>
      </c>
      <c r="M36" s="14">
        <f t="shared" si="2"/>
        <v>57102.22</v>
      </c>
      <c r="N36" s="14">
        <v>-28551.08</v>
      </c>
      <c r="O36" s="14">
        <f t="shared" si="2"/>
        <v>28551.14</v>
      </c>
      <c r="P36" s="14">
        <v>0</v>
      </c>
      <c r="Q36" s="14">
        <v>-28551.05</v>
      </c>
      <c r="R36" s="14">
        <f t="shared" si="3"/>
        <v>-28551.05</v>
      </c>
      <c r="S36" s="14">
        <f t="shared" si="4"/>
        <v>9.0000000000145519E-2</v>
      </c>
      <c r="T36" s="14">
        <v>0</v>
      </c>
      <c r="U36" s="14">
        <v>342759.85</v>
      </c>
      <c r="V36" s="21">
        <f t="shared" si="5"/>
        <v>342759.85</v>
      </c>
      <c r="W36" s="21">
        <f t="shared" si="6"/>
        <v>342759.94</v>
      </c>
      <c r="X36" s="14">
        <v>-31159.99</v>
      </c>
      <c r="Y36" s="21">
        <f t="shared" si="7"/>
        <v>311599.95</v>
      </c>
      <c r="Z36" s="14">
        <v>0</v>
      </c>
      <c r="AA36" s="14">
        <v>0</v>
      </c>
      <c r="AB36" s="14">
        <v>0</v>
      </c>
      <c r="AC36" s="14">
        <v>-31159.98</v>
      </c>
      <c r="AD36" s="27">
        <f t="shared" si="8"/>
        <v>-31159.98</v>
      </c>
      <c r="AE36" s="27">
        <f t="shared" si="9"/>
        <v>280439.97000000003</v>
      </c>
      <c r="AF36" s="14">
        <v>-31159.99</v>
      </c>
      <c r="AG36" s="27">
        <f t="shared" si="10"/>
        <v>249279.98000000004</v>
      </c>
      <c r="AH36" s="14">
        <v>-31159.99</v>
      </c>
      <c r="AI36" s="27">
        <f t="shared" si="10"/>
        <v>218119.99000000005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-31159.98</v>
      </c>
      <c r="AQ36" s="14">
        <v>0</v>
      </c>
      <c r="AR36" s="34">
        <f t="shared" si="11"/>
        <v>-31159.98</v>
      </c>
      <c r="AS36" s="34">
        <f t="shared" si="12"/>
        <v>186960.01000000004</v>
      </c>
    </row>
    <row r="37" spans="1:45" x14ac:dyDescent="0.25">
      <c r="A37" t="s">
        <v>61</v>
      </c>
      <c r="B37" s="14">
        <v>33757.5</v>
      </c>
      <c r="C37" s="14">
        <v>-13503</v>
      </c>
      <c r="D37" s="34"/>
      <c r="E37" s="14">
        <v>13090</v>
      </c>
      <c r="F37" s="14">
        <f t="shared" si="0"/>
        <v>-413</v>
      </c>
      <c r="G37" s="14">
        <f t="shared" si="1"/>
        <v>33344.5</v>
      </c>
      <c r="H37" s="14">
        <v>0</v>
      </c>
      <c r="I37" s="14">
        <f t="shared" si="2"/>
        <v>33344.5</v>
      </c>
      <c r="J37" s="14">
        <v>0</v>
      </c>
      <c r="K37" s="14">
        <f t="shared" si="2"/>
        <v>33344.5</v>
      </c>
      <c r="L37" s="14">
        <v>0</v>
      </c>
      <c r="M37" s="14">
        <f t="shared" si="2"/>
        <v>33344.5</v>
      </c>
      <c r="N37" s="14">
        <v>0</v>
      </c>
      <c r="O37" s="14">
        <f t="shared" si="2"/>
        <v>33344.5</v>
      </c>
      <c r="P37" s="14">
        <v>0</v>
      </c>
      <c r="Q37" s="14">
        <v>0</v>
      </c>
      <c r="R37" s="14">
        <f t="shared" si="3"/>
        <v>0</v>
      </c>
      <c r="S37" s="14">
        <f t="shared" si="4"/>
        <v>33344.5</v>
      </c>
      <c r="T37" s="14">
        <v>0</v>
      </c>
      <c r="U37" s="14">
        <v>0</v>
      </c>
      <c r="V37" s="21">
        <f t="shared" si="5"/>
        <v>0</v>
      </c>
      <c r="W37" s="21">
        <f t="shared" si="6"/>
        <v>33344.5</v>
      </c>
      <c r="X37" s="14">
        <v>0</v>
      </c>
      <c r="Y37" s="21">
        <f t="shared" si="7"/>
        <v>33344.5</v>
      </c>
      <c r="Z37" s="14">
        <v>0</v>
      </c>
      <c r="AA37" s="14">
        <v>0</v>
      </c>
      <c r="AB37" s="14">
        <v>0</v>
      </c>
      <c r="AC37" s="14">
        <v>0</v>
      </c>
      <c r="AD37" s="27">
        <f t="shared" si="8"/>
        <v>0</v>
      </c>
      <c r="AE37" s="27">
        <f t="shared" si="9"/>
        <v>33344.5</v>
      </c>
      <c r="AF37" s="14">
        <v>0</v>
      </c>
      <c r="AG37" s="27">
        <f t="shared" si="10"/>
        <v>33344.5</v>
      </c>
      <c r="AH37" s="14">
        <v>0</v>
      </c>
      <c r="AI37" s="27">
        <f t="shared" si="10"/>
        <v>33344.5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34">
        <f t="shared" si="11"/>
        <v>0</v>
      </c>
      <c r="AS37" s="34">
        <f t="shared" si="12"/>
        <v>33344.5</v>
      </c>
    </row>
    <row r="38" spans="1:45" x14ac:dyDescent="0.25">
      <c r="A38" t="s">
        <v>62</v>
      </c>
      <c r="B38" s="14">
        <v>113273.13</v>
      </c>
      <c r="C38" s="14">
        <v>-45309.25</v>
      </c>
      <c r="D38" s="34"/>
      <c r="E38" s="14">
        <v>-19141.2</v>
      </c>
      <c r="F38" s="14">
        <f t="shared" si="0"/>
        <v>-64450.45</v>
      </c>
      <c r="G38" s="14">
        <f t="shared" si="1"/>
        <v>48822.680000000008</v>
      </c>
      <c r="H38" s="14">
        <v>-2778.71</v>
      </c>
      <c r="I38" s="14">
        <f t="shared" si="2"/>
        <v>46043.970000000008</v>
      </c>
      <c r="J38" s="14">
        <v>-2778.71</v>
      </c>
      <c r="K38" s="14">
        <f t="shared" si="2"/>
        <v>43265.260000000009</v>
      </c>
      <c r="L38" s="14">
        <v>-2778.71</v>
      </c>
      <c r="M38" s="14">
        <f t="shared" si="2"/>
        <v>40486.55000000001</v>
      </c>
      <c r="N38" s="14">
        <v>-2778.7</v>
      </c>
      <c r="O38" s="14">
        <f t="shared" si="2"/>
        <v>37707.850000000013</v>
      </c>
      <c r="P38" s="14">
        <v>0</v>
      </c>
      <c r="Q38" s="14">
        <v>-2778.71</v>
      </c>
      <c r="R38" s="14">
        <f t="shared" si="3"/>
        <v>-2778.71</v>
      </c>
      <c r="S38" s="14">
        <f t="shared" si="4"/>
        <v>34929.140000000014</v>
      </c>
      <c r="T38" s="14">
        <v>0</v>
      </c>
      <c r="U38" s="14">
        <v>-2778.71</v>
      </c>
      <c r="V38" s="21">
        <f t="shared" si="5"/>
        <v>-2778.71</v>
      </c>
      <c r="W38" s="21">
        <f t="shared" si="6"/>
        <v>32150.430000000015</v>
      </c>
      <c r="X38" s="14">
        <v>-2778.71</v>
      </c>
      <c r="Y38" s="21">
        <f t="shared" si="7"/>
        <v>29371.720000000016</v>
      </c>
      <c r="Z38" s="14">
        <v>0</v>
      </c>
      <c r="AA38" s="14">
        <v>0</v>
      </c>
      <c r="AB38" s="14">
        <v>0</v>
      </c>
      <c r="AC38" s="14">
        <v>-2778.7</v>
      </c>
      <c r="AD38" s="27">
        <f t="shared" si="8"/>
        <v>-2778.7</v>
      </c>
      <c r="AE38" s="27">
        <f t="shared" si="9"/>
        <v>26593.020000000015</v>
      </c>
      <c r="AF38" s="14">
        <v>-2778.71</v>
      </c>
      <c r="AG38" s="27">
        <f t="shared" si="10"/>
        <v>23814.310000000016</v>
      </c>
      <c r="AH38" s="14">
        <v>-2778.71</v>
      </c>
      <c r="AI38" s="27">
        <f t="shared" si="10"/>
        <v>21035.600000000017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15589.57</v>
      </c>
      <c r="AQ38" s="14">
        <v>0</v>
      </c>
      <c r="AR38" s="34">
        <f t="shared" si="11"/>
        <v>15589.57</v>
      </c>
      <c r="AS38" s="34">
        <f t="shared" si="12"/>
        <v>36625.170000000013</v>
      </c>
    </row>
    <row r="39" spans="1:45" x14ac:dyDescent="0.25">
      <c r="A39" t="s">
        <v>63</v>
      </c>
      <c r="B39" s="14">
        <v>242126.97</v>
      </c>
      <c r="C39" s="14">
        <v>-96850.79</v>
      </c>
      <c r="D39" s="34"/>
      <c r="E39" s="14">
        <v>273802.44</v>
      </c>
      <c r="F39" s="14">
        <f t="shared" si="0"/>
        <v>176951.65000000002</v>
      </c>
      <c r="G39" s="14">
        <f t="shared" si="1"/>
        <v>419078.62</v>
      </c>
      <c r="H39" s="14">
        <v>-218869.72</v>
      </c>
      <c r="I39" s="14">
        <f t="shared" si="2"/>
        <v>200208.9</v>
      </c>
      <c r="J39" s="14">
        <v>-83035.289999999994</v>
      </c>
      <c r="K39" s="14">
        <f t="shared" si="2"/>
        <v>117173.61</v>
      </c>
      <c r="L39" s="14">
        <v>-97081.63</v>
      </c>
      <c r="M39" s="14">
        <f t="shared" si="2"/>
        <v>20091.979999999996</v>
      </c>
      <c r="N39" s="14">
        <v>-70092.06</v>
      </c>
      <c r="O39" s="14">
        <f t="shared" si="2"/>
        <v>-50000.08</v>
      </c>
      <c r="P39" s="14">
        <v>0</v>
      </c>
      <c r="Q39" s="14">
        <v>193237.73</v>
      </c>
      <c r="R39" s="14">
        <f t="shared" si="3"/>
        <v>193237.73</v>
      </c>
      <c r="S39" s="14">
        <f t="shared" si="4"/>
        <v>143237.65000000002</v>
      </c>
      <c r="T39" s="14">
        <v>0</v>
      </c>
      <c r="U39" s="14">
        <v>-190010.12</v>
      </c>
      <c r="V39" s="21">
        <f t="shared" si="5"/>
        <v>-190010.12</v>
      </c>
      <c r="W39" s="21">
        <f t="shared" si="6"/>
        <v>-46772.469999999972</v>
      </c>
      <c r="X39" s="14">
        <v>14066.24</v>
      </c>
      <c r="Y39" s="21">
        <f t="shared" si="7"/>
        <v>-32706.229999999974</v>
      </c>
      <c r="Z39" s="14">
        <v>0</v>
      </c>
      <c r="AA39" s="14">
        <v>0</v>
      </c>
      <c r="AB39" s="14">
        <v>0</v>
      </c>
      <c r="AC39" s="14">
        <v>-97981.4</v>
      </c>
      <c r="AD39" s="27">
        <f t="shared" si="8"/>
        <v>-97981.4</v>
      </c>
      <c r="AE39" s="27">
        <f t="shared" si="9"/>
        <v>-130687.62999999998</v>
      </c>
      <c r="AF39" s="14">
        <v>-76237.16</v>
      </c>
      <c r="AG39" s="27">
        <f t="shared" si="10"/>
        <v>-206924.78999999998</v>
      </c>
      <c r="AH39" s="14">
        <v>-506875.16</v>
      </c>
      <c r="AI39" s="27">
        <f t="shared" si="10"/>
        <v>-713799.95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545218.57999999996</v>
      </c>
      <c r="AQ39" s="14">
        <v>0</v>
      </c>
      <c r="AR39" s="34">
        <f t="shared" si="11"/>
        <v>545218.57999999996</v>
      </c>
      <c r="AS39" s="34">
        <f t="shared" si="12"/>
        <v>-168581.37</v>
      </c>
    </row>
    <row r="40" spans="1:45" x14ac:dyDescent="0.25">
      <c r="A40" t="s">
        <v>64</v>
      </c>
      <c r="B40" s="14">
        <v>0.17</v>
      </c>
      <c r="C40" s="14">
        <v>-7.0000000000000007E-2</v>
      </c>
      <c r="D40" s="34"/>
      <c r="E40" s="14">
        <v>0</v>
      </c>
      <c r="F40" s="14">
        <f t="shared" si="0"/>
        <v>-7.0000000000000007E-2</v>
      </c>
      <c r="G40" s="14">
        <f t="shared" si="1"/>
        <v>0.1</v>
      </c>
      <c r="H40" s="14">
        <v>0</v>
      </c>
      <c r="I40" s="14">
        <f t="shared" si="2"/>
        <v>0.1</v>
      </c>
      <c r="J40" s="14">
        <v>0</v>
      </c>
      <c r="K40" s="14">
        <f t="shared" si="2"/>
        <v>0.1</v>
      </c>
      <c r="L40" s="14">
        <v>0</v>
      </c>
      <c r="M40" s="14">
        <f t="shared" si="2"/>
        <v>0.1</v>
      </c>
      <c r="N40" s="14">
        <v>0</v>
      </c>
      <c r="O40" s="14">
        <f t="shared" si="2"/>
        <v>0.1</v>
      </c>
      <c r="P40" s="14">
        <v>0</v>
      </c>
      <c r="Q40" s="14">
        <v>0</v>
      </c>
      <c r="R40" s="14">
        <f t="shared" si="3"/>
        <v>0</v>
      </c>
      <c r="S40" s="14">
        <f t="shared" si="4"/>
        <v>0.1</v>
      </c>
      <c r="T40" s="14">
        <v>0</v>
      </c>
      <c r="U40" s="14">
        <v>0</v>
      </c>
      <c r="V40" s="21">
        <f t="shared" si="5"/>
        <v>0</v>
      </c>
      <c r="W40" s="21">
        <f t="shared" si="6"/>
        <v>0.1</v>
      </c>
      <c r="X40" s="14">
        <v>0</v>
      </c>
      <c r="Y40" s="21">
        <f t="shared" si="7"/>
        <v>0.1</v>
      </c>
      <c r="Z40" s="14">
        <v>0</v>
      </c>
      <c r="AA40" s="14">
        <v>0</v>
      </c>
      <c r="AB40" s="14">
        <v>0</v>
      </c>
      <c r="AC40" s="14">
        <v>0</v>
      </c>
      <c r="AD40" s="27">
        <f t="shared" si="8"/>
        <v>0</v>
      </c>
      <c r="AE40" s="27">
        <f t="shared" si="9"/>
        <v>0.1</v>
      </c>
      <c r="AF40" s="14">
        <v>0</v>
      </c>
      <c r="AG40" s="27">
        <f t="shared" si="10"/>
        <v>0.1</v>
      </c>
      <c r="AH40" s="14">
        <v>0</v>
      </c>
      <c r="AI40" s="27">
        <f t="shared" si="10"/>
        <v>0.1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34">
        <f t="shared" si="11"/>
        <v>0</v>
      </c>
      <c r="AS40" s="34">
        <f t="shared" si="12"/>
        <v>0.1</v>
      </c>
    </row>
    <row r="41" spans="1:45" x14ac:dyDescent="0.25">
      <c r="A41" t="s">
        <v>65</v>
      </c>
      <c r="B41" s="14">
        <v>1681</v>
      </c>
      <c r="C41" s="14">
        <v>-672.4</v>
      </c>
      <c r="D41" s="34"/>
      <c r="E41" s="14">
        <v>0</v>
      </c>
      <c r="F41" s="14">
        <f t="shared" si="0"/>
        <v>-672.4</v>
      </c>
      <c r="G41" s="14">
        <f t="shared" si="1"/>
        <v>1008.6</v>
      </c>
      <c r="H41" s="14">
        <v>0</v>
      </c>
      <c r="I41" s="14">
        <f t="shared" si="2"/>
        <v>1008.6</v>
      </c>
      <c r="J41" s="14">
        <v>0</v>
      </c>
      <c r="K41" s="14">
        <f t="shared" si="2"/>
        <v>1008.6</v>
      </c>
      <c r="L41" s="14">
        <v>0</v>
      </c>
      <c r="M41" s="14">
        <f t="shared" si="2"/>
        <v>1008.6</v>
      </c>
      <c r="N41" s="14">
        <v>0</v>
      </c>
      <c r="O41" s="14">
        <f t="shared" si="2"/>
        <v>1008.6</v>
      </c>
      <c r="P41" s="14">
        <v>0</v>
      </c>
      <c r="Q41" s="14">
        <v>0</v>
      </c>
      <c r="R41" s="14">
        <f t="shared" si="3"/>
        <v>0</v>
      </c>
      <c r="S41" s="14">
        <f t="shared" si="4"/>
        <v>1008.6</v>
      </c>
      <c r="T41" s="14">
        <v>0</v>
      </c>
      <c r="U41" s="14">
        <v>0</v>
      </c>
      <c r="V41" s="21">
        <f t="shared" si="5"/>
        <v>0</v>
      </c>
      <c r="W41" s="21">
        <f t="shared" si="6"/>
        <v>1008.6</v>
      </c>
      <c r="X41" s="14">
        <v>0</v>
      </c>
      <c r="Y41" s="21">
        <f t="shared" si="7"/>
        <v>1008.6</v>
      </c>
      <c r="Z41" s="14">
        <v>0</v>
      </c>
      <c r="AA41" s="14">
        <v>0</v>
      </c>
      <c r="AB41" s="14">
        <v>0</v>
      </c>
      <c r="AC41" s="14">
        <v>0</v>
      </c>
      <c r="AD41" s="27">
        <f t="shared" si="8"/>
        <v>0</v>
      </c>
      <c r="AE41" s="27">
        <f t="shared" si="9"/>
        <v>1008.6</v>
      </c>
      <c r="AF41" s="14">
        <v>0</v>
      </c>
      <c r="AG41" s="27">
        <f t="shared" si="10"/>
        <v>1008.6</v>
      </c>
      <c r="AH41" s="14">
        <v>0</v>
      </c>
      <c r="AI41" s="27">
        <f t="shared" si="10"/>
        <v>1008.6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34">
        <f t="shared" si="11"/>
        <v>0</v>
      </c>
      <c r="AS41" s="34">
        <f t="shared" si="12"/>
        <v>1008.6</v>
      </c>
    </row>
    <row r="42" spans="1:45" x14ac:dyDescent="0.25">
      <c r="A42" t="s">
        <v>66</v>
      </c>
      <c r="B42" s="14">
        <v>-2146660.27</v>
      </c>
      <c r="C42" s="14">
        <v>858664.1</v>
      </c>
      <c r="D42" s="34"/>
      <c r="E42" s="14">
        <v>0</v>
      </c>
      <c r="F42" s="14">
        <f t="shared" si="0"/>
        <v>858664.1</v>
      </c>
      <c r="G42" s="14">
        <f t="shared" si="1"/>
        <v>-1287996.17</v>
      </c>
      <c r="H42" s="14">
        <v>0</v>
      </c>
      <c r="I42" s="14">
        <f t="shared" si="2"/>
        <v>-1287996.17</v>
      </c>
      <c r="J42" s="14">
        <v>198515.15</v>
      </c>
      <c r="K42" s="14">
        <f t="shared" si="2"/>
        <v>-1089481.02</v>
      </c>
      <c r="L42" s="14">
        <v>0</v>
      </c>
      <c r="M42" s="14">
        <f t="shared" si="2"/>
        <v>-1089481.02</v>
      </c>
      <c r="N42" s="14">
        <v>0</v>
      </c>
      <c r="O42" s="14">
        <f t="shared" si="2"/>
        <v>-1089481.02</v>
      </c>
      <c r="P42" s="14">
        <v>0</v>
      </c>
      <c r="Q42" s="14">
        <v>198515.17</v>
      </c>
      <c r="R42" s="14">
        <f t="shared" si="3"/>
        <v>198515.17</v>
      </c>
      <c r="S42" s="14">
        <f t="shared" si="4"/>
        <v>-890965.85</v>
      </c>
      <c r="T42" s="14">
        <v>0</v>
      </c>
      <c r="U42" s="14">
        <v>0</v>
      </c>
      <c r="V42" s="21">
        <f t="shared" si="5"/>
        <v>0</v>
      </c>
      <c r="W42" s="21">
        <f t="shared" si="6"/>
        <v>-890965.85</v>
      </c>
      <c r="X42" s="14">
        <v>0</v>
      </c>
      <c r="Y42" s="21">
        <f t="shared" si="7"/>
        <v>-890965.85</v>
      </c>
      <c r="Z42" s="14">
        <v>0</v>
      </c>
      <c r="AA42" s="14">
        <v>0</v>
      </c>
      <c r="AB42" s="14">
        <v>0</v>
      </c>
      <c r="AC42" s="14">
        <v>198515.14</v>
      </c>
      <c r="AD42" s="27">
        <f t="shared" si="8"/>
        <v>198515.14</v>
      </c>
      <c r="AE42" s="27">
        <f t="shared" si="9"/>
        <v>-692450.71</v>
      </c>
      <c r="AF42" s="14">
        <v>0</v>
      </c>
      <c r="AG42" s="27">
        <f t="shared" si="10"/>
        <v>-692450.71</v>
      </c>
      <c r="AH42" s="14">
        <v>0</v>
      </c>
      <c r="AI42" s="27">
        <f t="shared" si="10"/>
        <v>-692450.71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2105875.4300000002</v>
      </c>
      <c r="AQ42" s="14">
        <v>0</v>
      </c>
      <c r="AR42" s="34">
        <f t="shared" si="11"/>
        <v>2105875.4300000002</v>
      </c>
      <c r="AS42" s="34">
        <f t="shared" si="12"/>
        <v>1413424.7200000002</v>
      </c>
    </row>
    <row r="43" spans="1:45" x14ac:dyDescent="0.25">
      <c r="A43" t="s">
        <v>67</v>
      </c>
      <c r="B43" s="14">
        <v>1422377.69</v>
      </c>
      <c r="C43" s="14">
        <v>-568951.06999999995</v>
      </c>
      <c r="D43" s="34"/>
      <c r="E43" s="14">
        <v>0</v>
      </c>
      <c r="F43" s="14">
        <f t="shared" si="0"/>
        <v>-568951.06999999995</v>
      </c>
      <c r="G43" s="14">
        <f t="shared" si="1"/>
        <v>853426.62</v>
      </c>
      <c r="H43" s="14">
        <v>0</v>
      </c>
      <c r="I43" s="14">
        <f t="shared" si="2"/>
        <v>853426.62</v>
      </c>
      <c r="J43" s="14">
        <v>-181357.47</v>
      </c>
      <c r="K43" s="14">
        <f t="shared" si="2"/>
        <v>672069.15</v>
      </c>
      <c r="L43" s="14">
        <v>0</v>
      </c>
      <c r="M43" s="14">
        <f t="shared" si="2"/>
        <v>672069.15</v>
      </c>
      <c r="N43" s="14">
        <v>0</v>
      </c>
      <c r="O43" s="14">
        <f t="shared" si="2"/>
        <v>672069.15</v>
      </c>
      <c r="P43" s="14">
        <v>0</v>
      </c>
      <c r="Q43" s="14">
        <v>0</v>
      </c>
      <c r="R43" s="14">
        <f t="shared" si="3"/>
        <v>0</v>
      </c>
      <c r="S43" s="14">
        <f t="shared" si="4"/>
        <v>672069.15</v>
      </c>
      <c r="T43" s="14">
        <v>0</v>
      </c>
      <c r="U43" s="14">
        <v>0</v>
      </c>
      <c r="V43" s="21">
        <f t="shared" si="5"/>
        <v>0</v>
      </c>
      <c r="W43" s="21">
        <f t="shared" si="6"/>
        <v>672069.15</v>
      </c>
      <c r="X43" s="14">
        <v>0</v>
      </c>
      <c r="Y43" s="21">
        <f t="shared" si="7"/>
        <v>672069.15</v>
      </c>
      <c r="Z43" s="14">
        <v>0</v>
      </c>
      <c r="AA43" s="14">
        <v>0</v>
      </c>
      <c r="AB43" s="14">
        <v>0</v>
      </c>
      <c r="AC43" s="14">
        <v>0</v>
      </c>
      <c r="AD43" s="27">
        <f t="shared" si="8"/>
        <v>0</v>
      </c>
      <c r="AE43" s="27">
        <f t="shared" si="9"/>
        <v>672069.15</v>
      </c>
      <c r="AF43" s="14">
        <v>0</v>
      </c>
      <c r="AG43" s="27">
        <f t="shared" si="10"/>
        <v>672069.15</v>
      </c>
      <c r="AH43" s="14">
        <v>0</v>
      </c>
      <c r="AI43" s="27">
        <f t="shared" si="10"/>
        <v>672069.15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34">
        <f t="shared" si="11"/>
        <v>0</v>
      </c>
      <c r="AS43" s="34">
        <f t="shared" si="12"/>
        <v>672069.15</v>
      </c>
    </row>
    <row r="44" spans="1:45" x14ac:dyDescent="0.25">
      <c r="A44" t="s">
        <v>68</v>
      </c>
      <c r="B44" s="14">
        <v>18905412.609999999</v>
      </c>
      <c r="C44" s="14">
        <v>-7562165.0300000003</v>
      </c>
      <c r="D44" s="34"/>
      <c r="E44" s="14">
        <v>49315.21</v>
      </c>
      <c r="F44" s="14">
        <f t="shared" si="0"/>
        <v>-7512849.8200000003</v>
      </c>
      <c r="G44" s="14">
        <f t="shared" si="1"/>
        <v>11392562.789999999</v>
      </c>
      <c r="H44" s="14">
        <v>52365.35</v>
      </c>
      <c r="I44" s="14">
        <f t="shared" si="2"/>
        <v>11444928.139999999</v>
      </c>
      <c r="J44" s="14">
        <v>41473.81</v>
      </c>
      <c r="K44" s="14">
        <f t="shared" si="2"/>
        <v>11486401.949999999</v>
      </c>
      <c r="L44" s="14">
        <v>57532.5</v>
      </c>
      <c r="M44" s="14">
        <f t="shared" si="2"/>
        <v>11543934.449999999</v>
      </c>
      <c r="N44" s="14">
        <v>56654.559999999998</v>
      </c>
      <c r="O44" s="14">
        <f t="shared" si="2"/>
        <v>11600589.01</v>
      </c>
      <c r="P44" s="14">
        <v>0</v>
      </c>
      <c r="Q44" s="14">
        <v>51549.74</v>
      </c>
      <c r="R44" s="14">
        <f t="shared" si="3"/>
        <v>51549.74</v>
      </c>
      <c r="S44" s="14">
        <f t="shared" si="4"/>
        <v>11652138.75</v>
      </c>
      <c r="T44" s="14">
        <v>0</v>
      </c>
      <c r="U44" s="14">
        <v>55695.3</v>
      </c>
      <c r="V44" s="21">
        <f t="shared" si="5"/>
        <v>55695.3</v>
      </c>
      <c r="W44" s="21">
        <f t="shared" si="6"/>
        <v>11707834.050000001</v>
      </c>
      <c r="X44" s="14">
        <v>56375.35</v>
      </c>
      <c r="Y44" s="21">
        <f t="shared" si="7"/>
        <v>11764209.4</v>
      </c>
      <c r="Z44" s="14">
        <v>0</v>
      </c>
      <c r="AA44" s="14">
        <v>0</v>
      </c>
      <c r="AB44" s="14">
        <v>0</v>
      </c>
      <c r="AC44" s="14">
        <v>35939.620000000003</v>
      </c>
      <c r="AD44" s="27">
        <f t="shared" si="8"/>
        <v>35939.620000000003</v>
      </c>
      <c r="AE44" s="27">
        <f t="shared" si="9"/>
        <v>11800149.02</v>
      </c>
      <c r="AF44" s="14">
        <v>24666.66</v>
      </c>
      <c r="AG44" s="27">
        <f t="shared" si="10"/>
        <v>11824815.68</v>
      </c>
      <c r="AH44" s="14">
        <v>52625.2</v>
      </c>
      <c r="AI44" s="27">
        <f t="shared" si="10"/>
        <v>11877440.879999999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-2037279.8</v>
      </c>
      <c r="AQ44" s="14">
        <v>0</v>
      </c>
      <c r="AR44" s="34">
        <f t="shared" si="11"/>
        <v>-2037279.8</v>
      </c>
      <c r="AS44" s="34">
        <f t="shared" si="12"/>
        <v>9840161.0799999982</v>
      </c>
    </row>
    <row r="45" spans="1:45" x14ac:dyDescent="0.25">
      <c r="A45" t="s">
        <v>69</v>
      </c>
      <c r="B45" s="14">
        <v>271373.2</v>
      </c>
      <c r="C45" s="14">
        <v>-108549.28</v>
      </c>
      <c r="D45" s="34"/>
      <c r="E45" s="14">
        <v>0</v>
      </c>
      <c r="F45" s="14">
        <f t="shared" si="0"/>
        <v>-108549.28</v>
      </c>
      <c r="G45" s="14">
        <f t="shared" si="1"/>
        <v>162823.92000000001</v>
      </c>
      <c r="H45" s="14">
        <v>0</v>
      </c>
      <c r="I45" s="14">
        <f t="shared" si="2"/>
        <v>162823.92000000001</v>
      </c>
      <c r="J45" s="14">
        <v>0</v>
      </c>
      <c r="K45" s="14">
        <f t="shared" si="2"/>
        <v>162823.92000000001</v>
      </c>
      <c r="L45" s="14">
        <v>0</v>
      </c>
      <c r="M45" s="14">
        <f t="shared" si="2"/>
        <v>162823.92000000001</v>
      </c>
      <c r="N45" s="14">
        <v>0</v>
      </c>
      <c r="O45" s="14">
        <f t="shared" si="2"/>
        <v>162823.92000000001</v>
      </c>
      <c r="P45" s="14">
        <v>0</v>
      </c>
      <c r="Q45" s="14">
        <v>0</v>
      </c>
      <c r="R45" s="14">
        <f t="shared" si="3"/>
        <v>0</v>
      </c>
      <c r="S45" s="14">
        <f t="shared" si="4"/>
        <v>162823.92000000001</v>
      </c>
      <c r="T45" s="14">
        <v>0</v>
      </c>
      <c r="U45" s="14">
        <v>0</v>
      </c>
      <c r="V45" s="21">
        <f t="shared" si="5"/>
        <v>0</v>
      </c>
      <c r="W45" s="21">
        <f t="shared" si="6"/>
        <v>162823.92000000001</v>
      </c>
      <c r="X45" s="14">
        <v>0</v>
      </c>
      <c r="Y45" s="21">
        <f t="shared" si="7"/>
        <v>162823.92000000001</v>
      </c>
      <c r="Z45" s="14">
        <v>0</v>
      </c>
      <c r="AA45" s="14">
        <v>0</v>
      </c>
      <c r="AB45" s="14">
        <v>0</v>
      </c>
      <c r="AC45" s="14">
        <v>0</v>
      </c>
      <c r="AD45" s="27">
        <f t="shared" si="8"/>
        <v>0</v>
      </c>
      <c r="AE45" s="27">
        <f t="shared" si="9"/>
        <v>162823.92000000001</v>
      </c>
      <c r="AF45" s="14">
        <v>0</v>
      </c>
      <c r="AG45" s="27">
        <f t="shared" si="10"/>
        <v>162823.92000000001</v>
      </c>
      <c r="AH45" s="14">
        <v>0</v>
      </c>
      <c r="AI45" s="27">
        <f t="shared" si="10"/>
        <v>162823.92000000001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34">
        <f t="shared" si="11"/>
        <v>0</v>
      </c>
      <c r="AS45" s="34">
        <f t="shared" si="12"/>
        <v>162823.92000000001</v>
      </c>
    </row>
    <row r="46" spans="1:45" x14ac:dyDescent="0.25">
      <c r="A46" t="s">
        <v>70</v>
      </c>
      <c r="B46" s="14">
        <v>60490843.399999999</v>
      </c>
      <c r="C46" s="14">
        <v>-24196337.359999999</v>
      </c>
      <c r="D46" s="34"/>
      <c r="E46" s="14">
        <v>-18583.32</v>
      </c>
      <c r="F46" s="14">
        <f t="shared" si="0"/>
        <v>-24214920.68</v>
      </c>
      <c r="G46" s="14">
        <f t="shared" si="1"/>
        <v>36275922.719999999</v>
      </c>
      <c r="H46" s="14">
        <v>-60580.800000000003</v>
      </c>
      <c r="I46" s="14">
        <f t="shared" si="2"/>
        <v>36215341.920000002</v>
      </c>
      <c r="J46" s="14">
        <v>-19778.849999999999</v>
      </c>
      <c r="K46" s="14">
        <f t="shared" si="2"/>
        <v>36195563.07</v>
      </c>
      <c r="L46" s="14">
        <v>10133.129999999999</v>
      </c>
      <c r="M46" s="14">
        <f t="shared" si="2"/>
        <v>36205696.200000003</v>
      </c>
      <c r="N46" s="14">
        <v>48227.97</v>
      </c>
      <c r="O46" s="14">
        <f t="shared" si="2"/>
        <v>36253924.170000002</v>
      </c>
      <c r="P46" s="14">
        <v>0</v>
      </c>
      <c r="Q46" s="14">
        <v>-220643.22</v>
      </c>
      <c r="R46" s="14">
        <f t="shared" si="3"/>
        <v>-220643.22</v>
      </c>
      <c r="S46" s="14">
        <f t="shared" si="4"/>
        <v>36033280.950000003</v>
      </c>
      <c r="T46" s="14">
        <v>0</v>
      </c>
      <c r="U46" s="14">
        <v>-129724.35</v>
      </c>
      <c r="V46" s="21">
        <f t="shared" si="5"/>
        <v>-129724.35</v>
      </c>
      <c r="W46" s="21">
        <f t="shared" si="6"/>
        <v>35903556.600000001</v>
      </c>
      <c r="X46" s="14">
        <v>0</v>
      </c>
      <c r="Y46" s="21">
        <f t="shared" si="7"/>
        <v>35903556.600000001</v>
      </c>
      <c r="Z46" s="14">
        <v>0</v>
      </c>
      <c r="AA46" s="14">
        <v>0</v>
      </c>
      <c r="AB46" s="14">
        <v>0</v>
      </c>
      <c r="AC46" s="14">
        <v>10171.14</v>
      </c>
      <c r="AD46" s="27">
        <f t="shared" si="8"/>
        <v>10171.14</v>
      </c>
      <c r="AE46" s="27">
        <f t="shared" si="9"/>
        <v>35913727.740000002</v>
      </c>
      <c r="AF46" s="14">
        <v>104070.33</v>
      </c>
      <c r="AG46" s="27">
        <f t="shared" si="10"/>
        <v>36017798.07</v>
      </c>
      <c r="AH46" s="14">
        <v>15774.57</v>
      </c>
      <c r="AI46" s="27">
        <f t="shared" si="10"/>
        <v>36033572.640000001</v>
      </c>
      <c r="AJ46" s="14">
        <v>0</v>
      </c>
      <c r="AK46" s="14">
        <v>0</v>
      </c>
      <c r="AL46" s="14">
        <v>0</v>
      </c>
      <c r="AM46" s="14">
        <v>0</v>
      </c>
      <c r="AN46" s="14">
        <v>-161706.65</v>
      </c>
      <c r="AO46" s="14">
        <v>64682.66</v>
      </c>
      <c r="AP46" s="14">
        <v>66505.53</v>
      </c>
      <c r="AQ46" s="14">
        <v>0</v>
      </c>
      <c r="AR46" s="34">
        <f t="shared" si="11"/>
        <v>-30518.459999999992</v>
      </c>
      <c r="AS46" s="34">
        <f t="shared" si="12"/>
        <v>36003054.18</v>
      </c>
    </row>
    <row r="47" spans="1:45" x14ac:dyDescent="0.25">
      <c r="A47" t="s">
        <v>71</v>
      </c>
      <c r="B47" s="14">
        <v>-931280</v>
      </c>
      <c r="C47" s="14">
        <v>372512</v>
      </c>
      <c r="D47" s="34"/>
      <c r="E47" s="14">
        <v>0</v>
      </c>
      <c r="F47" s="14">
        <f t="shared" si="0"/>
        <v>372512</v>
      </c>
      <c r="G47" s="14">
        <f t="shared" si="1"/>
        <v>-558768</v>
      </c>
      <c r="H47" s="14">
        <v>0</v>
      </c>
      <c r="I47" s="14">
        <f t="shared" si="2"/>
        <v>-558768</v>
      </c>
      <c r="J47" s="14">
        <v>0</v>
      </c>
      <c r="K47" s="14">
        <f t="shared" si="2"/>
        <v>-558768</v>
      </c>
      <c r="L47" s="14">
        <v>0</v>
      </c>
      <c r="M47" s="14">
        <f t="shared" si="2"/>
        <v>-558768</v>
      </c>
      <c r="N47" s="14">
        <v>0</v>
      </c>
      <c r="O47" s="14">
        <f t="shared" si="2"/>
        <v>-558768</v>
      </c>
      <c r="P47" s="14">
        <v>0</v>
      </c>
      <c r="Q47" s="14">
        <v>0</v>
      </c>
      <c r="R47" s="14">
        <f t="shared" si="3"/>
        <v>0</v>
      </c>
      <c r="S47" s="14">
        <f t="shared" si="4"/>
        <v>-558768</v>
      </c>
      <c r="T47" s="14">
        <v>0</v>
      </c>
      <c r="U47" s="14">
        <v>0</v>
      </c>
      <c r="V47" s="21">
        <f t="shared" si="5"/>
        <v>0</v>
      </c>
      <c r="W47" s="21">
        <f t="shared" si="6"/>
        <v>-558768</v>
      </c>
      <c r="X47" s="14">
        <v>0</v>
      </c>
      <c r="Y47" s="21">
        <f t="shared" si="7"/>
        <v>-558768</v>
      </c>
      <c r="Z47" s="14">
        <v>0</v>
      </c>
      <c r="AA47" s="14">
        <v>0</v>
      </c>
      <c r="AB47" s="14">
        <v>0</v>
      </c>
      <c r="AC47" s="14">
        <v>0</v>
      </c>
      <c r="AD47" s="27">
        <f t="shared" si="8"/>
        <v>0</v>
      </c>
      <c r="AE47" s="27">
        <f t="shared" si="9"/>
        <v>-558768</v>
      </c>
      <c r="AF47" s="14">
        <v>0</v>
      </c>
      <c r="AG47" s="27">
        <f t="shared" si="10"/>
        <v>-558768</v>
      </c>
      <c r="AH47" s="14">
        <v>0</v>
      </c>
      <c r="AI47" s="27">
        <f t="shared" si="10"/>
        <v>-558768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34">
        <f t="shared" si="11"/>
        <v>0</v>
      </c>
      <c r="AS47" s="34">
        <f t="shared" si="12"/>
        <v>-558768</v>
      </c>
    </row>
    <row r="48" spans="1:45" x14ac:dyDescent="0.25">
      <c r="A48" t="s">
        <v>72</v>
      </c>
      <c r="B48" s="14">
        <v>693998</v>
      </c>
      <c r="C48" s="14">
        <v>-277599.2</v>
      </c>
      <c r="D48" s="34"/>
      <c r="E48" s="14">
        <v>0</v>
      </c>
      <c r="F48" s="14">
        <f t="shared" si="0"/>
        <v>-277599.2</v>
      </c>
      <c r="G48" s="14">
        <f t="shared" si="1"/>
        <v>416398.8</v>
      </c>
      <c r="H48" s="14">
        <v>0</v>
      </c>
      <c r="I48" s="14">
        <f t="shared" si="2"/>
        <v>416398.8</v>
      </c>
      <c r="J48" s="14">
        <v>0</v>
      </c>
      <c r="K48" s="14">
        <f t="shared" si="2"/>
        <v>416398.8</v>
      </c>
      <c r="L48" s="14">
        <v>0</v>
      </c>
      <c r="M48" s="14">
        <f t="shared" si="2"/>
        <v>416398.8</v>
      </c>
      <c r="N48" s="14">
        <v>0</v>
      </c>
      <c r="O48" s="14">
        <f t="shared" si="2"/>
        <v>416398.8</v>
      </c>
      <c r="P48" s="14">
        <v>0</v>
      </c>
      <c r="Q48" s="14">
        <v>0</v>
      </c>
      <c r="R48" s="14">
        <f t="shared" si="3"/>
        <v>0</v>
      </c>
      <c r="S48" s="14">
        <f t="shared" si="4"/>
        <v>416398.8</v>
      </c>
      <c r="T48" s="14">
        <v>0</v>
      </c>
      <c r="U48" s="14">
        <v>0</v>
      </c>
      <c r="V48" s="21">
        <f t="shared" si="5"/>
        <v>0</v>
      </c>
      <c r="W48" s="21">
        <f t="shared" si="6"/>
        <v>416398.8</v>
      </c>
      <c r="X48" s="14">
        <v>0</v>
      </c>
      <c r="Y48" s="21">
        <f t="shared" si="7"/>
        <v>416398.8</v>
      </c>
      <c r="Z48" s="14">
        <v>0</v>
      </c>
      <c r="AA48" s="14">
        <v>0</v>
      </c>
      <c r="AB48" s="14">
        <v>0</v>
      </c>
      <c r="AC48" s="14">
        <v>0</v>
      </c>
      <c r="AD48" s="27">
        <f t="shared" si="8"/>
        <v>0</v>
      </c>
      <c r="AE48" s="27">
        <f t="shared" si="9"/>
        <v>416398.8</v>
      </c>
      <c r="AF48" s="14">
        <v>0</v>
      </c>
      <c r="AG48" s="27">
        <f t="shared" si="10"/>
        <v>416398.8</v>
      </c>
      <c r="AH48" s="14">
        <v>0</v>
      </c>
      <c r="AI48" s="27">
        <f t="shared" si="10"/>
        <v>416398.8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34">
        <f t="shared" si="11"/>
        <v>0</v>
      </c>
      <c r="AS48" s="34">
        <f t="shared" si="12"/>
        <v>416398.8</v>
      </c>
    </row>
    <row r="49" spans="1:45" x14ac:dyDescent="0.25">
      <c r="A49" t="s">
        <v>73</v>
      </c>
      <c r="B49" s="14">
        <v>-34191.15</v>
      </c>
      <c r="C49" s="14">
        <v>13676.46</v>
      </c>
      <c r="D49" s="34"/>
      <c r="E49" s="14">
        <v>0</v>
      </c>
      <c r="F49" s="14">
        <f t="shared" si="0"/>
        <v>13676.46</v>
      </c>
      <c r="G49" s="14">
        <f t="shared" si="1"/>
        <v>-20514.690000000002</v>
      </c>
      <c r="H49" s="14">
        <v>0</v>
      </c>
      <c r="I49" s="14">
        <f t="shared" si="2"/>
        <v>-20514.690000000002</v>
      </c>
      <c r="J49" s="14">
        <v>0</v>
      </c>
      <c r="K49" s="14">
        <f t="shared" si="2"/>
        <v>-20514.690000000002</v>
      </c>
      <c r="L49" s="14">
        <v>0</v>
      </c>
      <c r="M49" s="14">
        <f t="shared" si="2"/>
        <v>-20514.690000000002</v>
      </c>
      <c r="N49" s="14">
        <v>0</v>
      </c>
      <c r="O49" s="14">
        <f t="shared" si="2"/>
        <v>-20514.690000000002</v>
      </c>
      <c r="P49" s="14">
        <v>0</v>
      </c>
      <c r="Q49" s="14">
        <v>0</v>
      </c>
      <c r="R49" s="14">
        <f t="shared" si="3"/>
        <v>0</v>
      </c>
      <c r="S49" s="14">
        <f t="shared" si="4"/>
        <v>-20514.690000000002</v>
      </c>
      <c r="T49" s="14">
        <v>0</v>
      </c>
      <c r="U49" s="14">
        <v>0</v>
      </c>
      <c r="V49" s="21">
        <f t="shared" si="5"/>
        <v>0</v>
      </c>
      <c r="W49" s="21">
        <f t="shared" si="6"/>
        <v>-20514.690000000002</v>
      </c>
      <c r="X49" s="14">
        <v>0</v>
      </c>
      <c r="Y49" s="21">
        <f t="shared" si="7"/>
        <v>-20514.690000000002</v>
      </c>
      <c r="Z49" s="14">
        <v>0</v>
      </c>
      <c r="AA49" s="14">
        <v>0</v>
      </c>
      <c r="AB49" s="14">
        <v>0</v>
      </c>
      <c r="AC49" s="14">
        <v>0</v>
      </c>
      <c r="AD49" s="27">
        <f t="shared" si="8"/>
        <v>0</v>
      </c>
      <c r="AE49" s="27">
        <f t="shared" si="9"/>
        <v>-20514.690000000002</v>
      </c>
      <c r="AF49" s="14">
        <v>0</v>
      </c>
      <c r="AG49" s="27">
        <f t="shared" si="10"/>
        <v>-20514.690000000002</v>
      </c>
      <c r="AH49" s="14">
        <v>0</v>
      </c>
      <c r="AI49" s="27">
        <f t="shared" si="10"/>
        <v>-20514.690000000002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34">
        <f t="shared" si="11"/>
        <v>0</v>
      </c>
      <c r="AS49" s="34">
        <f t="shared" si="12"/>
        <v>-20514.690000000002</v>
      </c>
    </row>
    <row r="50" spans="1:45" x14ac:dyDescent="0.25">
      <c r="A50" t="s">
        <v>74</v>
      </c>
      <c r="B50" s="14">
        <v>0</v>
      </c>
      <c r="C50" s="14">
        <v>0</v>
      </c>
      <c r="D50" s="34"/>
      <c r="E50" s="14">
        <v>0</v>
      </c>
      <c r="F50" s="14">
        <f t="shared" si="0"/>
        <v>0</v>
      </c>
      <c r="G50" s="14">
        <f t="shared" si="1"/>
        <v>0</v>
      </c>
      <c r="H50" s="14">
        <v>0</v>
      </c>
      <c r="I50" s="14">
        <f t="shared" si="2"/>
        <v>0</v>
      </c>
      <c r="J50" s="14">
        <v>0</v>
      </c>
      <c r="K50" s="14">
        <f t="shared" si="2"/>
        <v>0</v>
      </c>
      <c r="L50" s="14">
        <v>0</v>
      </c>
      <c r="M50" s="14">
        <f t="shared" si="2"/>
        <v>0</v>
      </c>
      <c r="N50" s="14">
        <v>0</v>
      </c>
      <c r="O50" s="14">
        <f t="shared" si="2"/>
        <v>0</v>
      </c>
      <c r="P50" s="14">
        <v>-301784.90999999997</v>
      </c>
      <c r="Q50" s="14">
        <v>0</v>
      </c>
      <c r="R50" s="14">
        <f t="shared" si="3"/>
        <v>-301784.90999999997</v>
      </c>
      <c r="S50" s="14">
        <f t="shared" si="4"/>
        <v>-301784.90999999997</v>
      </c>
      <c r="T50" s="14">
        <v>0</v>
      </c>
      <c r="U50" s="14">
        <v>0</v>
      </c>
      <c r="V50" s="21">
        <f t="shared" si="5"/>
        <v>0</v>
      </c>
      <c r="W50" s="21">
        <f t="shared" si="6"/>
        <v>-301784.90999999997</v>
      </c>
      <c r="X50" s="14">
        <v>0</v>
      </c>
      <c r="Y50" s="21">
        <f t="shared" si="7"/>
        <v>-301784.90999999997</v>
      </c>
      <c r="Z50" s="14">
        <v>0</v>
      </c>
      <c r="AA50" s="14">
        <v>-301784.90999999997</v>
      </c>
      <c r="AB50" s="14">
        <v>301784.90999999997</v>
      </c>
      <c r="AC50" s="14">
        <v>0</v>
      </c>
      <c r="AD50" s="27">
        <f t="shared" si="8"/>
        <v>0</v>
      </c>
      <c r="AE50" s="27">
        <f t="shared" si="9"/>
        <v>-301784.90999999997</v>
      </c>
      <c r="AF50" s="14">
        <v>0</v>
      </c>
      <c r="AG50" s="27">
        <f t="shared" si="10"/>
        <v>-301784.90999999997</v>
      </c>
      <c r="AH50" s="14">
        <v>0</v>
      </c>
      <c r="AI50" s="27">
        <f t="shared" si="10"/>
        <v>-301784.90999999997</v>
      </c>
      <c r="AJ50" s="14">
        <v>0</v>
      </c>
      <c r="AK50" s="14">
        <v>0</v>
      </c>
      <c r="AL50" s="14">
        <v>301785.05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34">
        <f t="shared" si="11"/>
        <v>301785.05</v>
      </c>
      <c r="AS50" s="34">
        <f t="shared" si="12"/>
        <v>0.14000000001396984</v>
      </c>
    </row>
    <row r="51" spans="1:45" x14ac:dyDescent="0.25">
      <c r="A51" t="s">
        <v>75</v>
      </c>
      <c r="B51" s="14">
        <v>551505.31000000006</v>
      </c>
      <c r="C51" s="14">
        <v>-220602.12</v>
      </c>
      <c r="D51" s="34"/>
      <c r="E51" s="14">
        <v>0</v>
      </c>
      <c r="F51" s="14">
        <f t="shared" si="0"/>
        <v>-220602.12</v>
      </c>
      <c r="G51" s="14">
        <f t="shared" si="1"/>
        <v>330903.19000000006</v>
      </c>
      <c r="H51" s="14">
        <v>-42402.18</v>
      </c>
      <c r="I51" s="14">
        <f t="shared" si="2"/>
        <v>288501.01000000007</v>
      </c>
      <c r="J51" s="14">
        <v>0</v>
      </c>
      <c r="K51" s="14">
        <f t="shared" si="2"/>
        <v>288501.01000000007</v>
      </c>
      <c r="L51" s="14">
        <v>0</v>
      </c>
      <c r="M51" s="14">
        <f t="shared" si="2"/>
        <v>288501.01000000007</v>
      </c>
      <c r="N51" s="14">
        <v>0</v>
      </c>
      <c r="O51" s="14">
        <f t="shared" si="2"/>
        <v>288501.01000000007</v>
      </c>
      <c r="P51" s="14">
        <v>0</v>
      </c>
      <c r="Q51" s="14">
        <v>0</v>
      </c>
      <c r="R51" s="14">
        <f t="shared" si="3"/>
        <v>0</v>
      </c>
      <c r="S51" s="14">
        <f t="shared" si="4"/>
        <v>288501.01000000007</v>
      </c>
      <c r="T51" s="14">
        <v>0</v>
      </c>
      <c r="U51" s="14">
        <v>0</v>
      </c>
      <c r="V51" s="21">
        <f t="shared" si="5"/>
        <v>0</v>
      </c>
      <c r="W51" s="21">
        <f t="shared" si="6"/>
        <v>288501.01000000007</v>
      </c>
      <c r="X51" s="14">
        <v>0</v>
      </c>
      <c r="Y51" s="21">
        <f t="shared" si="7"/>
        <v>288501.01000000007</v>
      </c>
      <c r="Z51" s="14">
        <v>0</v>
      </c>
      <c r="AA51" s="14">
        <v>0</v>
      </c>
      <c r="AB51" s="14">
        <v>0</v>
      </c>
      <c r="AC51" s="14">
        <v>0</v>
      </c>
      <c r="AD51" s="27">
        <f t="shared" si="8"/>
        <v>0</v>
      </c>
      <c r="AE51" s="27">
        <f t="shared" si="9"/>
        <v>288501.01000000007</v>
      </c>
      <c r="AF51" s="14">
        <v>0</v>
      </c>
      <c r="AG51" s="27">
        <f t="shared" si="10"/>
        <v>288501.01000000007</v>
      </c>
      <c r="AH51" s="14">
        <v>0</v>
      </c>
      <c r="AI51" s="27">
        <f t="shared" si="10"/>
        <v>288501.01000000007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34">
        <f t="shared" si="11"/>
        <v>0</v>
      </c>
      <c r="AS51" s="34">
        <f t="shared" si="12"/>
        <v>288501.01000000007</v>
      </c>
    </row>
    <row r="52" spans="1:45" x14ac:dyDescent="0.25">
      <c r="A52" t="s">
        <v>76</v>
      </c>
      <c r="B52" s="14">
        <v>21540</v>
      </c>
      <c r="C52" s="14">
        <v>0</v>
      </c>
      <c r="D52" s="34"/>
      <c r="E52" s="14">
        <v>0</v>
      </c>
      <c r="F52" s="14">
        <f t="shared" si="0"/>
        <v>0</v>
      </c>
      <c r="G52" s="14">
        <f t="shared" si="1"/>
        <v>21540</v>
      </c>
      <c r="H52" s="14">
        <v>0</v>
      </c>
      <c r="I52" s="14">
        <f t="shared" si="2"/>
        <v>21540</v>
      </c>
      <c r="J52" s="14">
        <v>0</v>
      </c>
      <c r="K52" s="14">
        <f t="shared" si="2"/>
        <v>21540</v>
      </c>
      <c r="L52" s="14">
        <v>0</v>
      </c>
      <c r="M52" s="14">
        <f t="shared" si="2"/>
        <v>21540</v>
      </c>
      <c r="N52" s="14">
        <v>0</v>
      </c>
      <c r="O52" s="14">
        <f t="shared" si="2"/>
        <v>21540</v>
      </c>
      <c r="P52" s="14">
        <v>-21539.91</v>
      </c>
      <c r="Q52" s="14">
        <v>0</v>
      </c>
      <c r="R52" s="14">
        <f t="shared" si="3"/>
        <v>-21539.91</v>
      </c>
      <c r="S52" s="14">
        <f t="shared" si="4"/>
        <v>9.0000000000145519E-2</v>
      </c>
      <c r="T52" s="14">
        <v>0</v>
      </c>
      <c r="U52" s="14">
        <v>0</v>
      </c>
      <c r="V52" s="21">
        <f t="shared" si="5"/>
        <v>0</v>
      </c>
      <c r="W52" s="21">
        <f t="shared" si="6"/>
        <v>9.0000000000145519E-2</v>
      </c>
      <c r="X52" s="14">
        <v>0</v>
      </c>
      <c r="Y52" s="21">
        <f t="shared" si="7"/>
        <v>9.0000000000145519E-2</v>
      </c>
      <c r="Z52" s="14">
        <v>0</v>
      </c>
      <c r="AA52" s="14">
        <v>-21539.91</v>
      </c>
      <c r="AB52" s="14">
        <v>21539.91</v>
      </c>
      <c r="AC52" s="14">
        <v>0</v>
      </c>
      <c r="AD52" s="27">
        <f t="shared" si="8"/>
        <v>0</v>
      </c>
      <c r="AE52" s="27">
        <f t="shared" si="9"/>
        <v>9.0000000000145519E-2</v>
      </c>
      <c r="AF52" s="14">
        <v>0</v>
      </c>
      <c r="AG52" s="27">
        <f t="shared" si="10"/>
        <v>9.0000000000145519E-2</v>
      </c>
      <c r="AH52" s="14">
        <v>0</v>
      </c>
      <c r="AI52" s="27">
        <f t="shared" si="10"/>
        <v>9.0000000000145519E-2</v>
      </c>
      <c r="AJ52" s="14">
        <v>0</v>
      </c>
      <c r="AK52" s="14">
        <v>0</v>
      </c>
      <c r="AL52" s="14">
        <v>0</v>
      </c>
      <c r="AM52" s="14">
        <v>-150</v>
      </c>
      <c r="AN52" s="14">
        <v>0</v>
      </c>
      <c r="AO52" s="14">
        <v>0</v>
      </c>
      <c r="AP52" s="14">
        <v>149.91</v>
      </c>
      <c r="AQ52" s="14">
        <v>0</v>
      </c>
      <c r="AR52" s="34">
        <f t="shared" si="11"/>
        <v>-9.0000000000003411E-2</v>
      </c>
      <c r="AS52" s="34">
        <f t="shared" si="12"/>
        <v>1.4210854715202004E-13</v>
      </c>
    </row>
    <row r="53" spans="1:45" x14ac:dyDescent="0.25">
      <c r="A53" t="s">
        <v>77</v>
      </c>
      <c r="B53" s="14">
        <v>867512</v>
      </c>
      <c r="C53" s="14">
        <v>-347004.8</v>
      </c>
      <c r="D53" s="34"/>
      <c r="E53" s="14">
        <v>0</v>
      </c>
      <c r="F53" s="14">
        <f t="shared" si="0"/>
        <v>-347004.8</v>
      </c>
      <c r="G53" s="14">
        <f t="shared" si="1"/>
        <v>520507.2</v>
      </c>
      <c r="H53" s="14">
        <v>0</v>
      </c>
      <c r="I53" s="14">
        <f t="shared" si="2"/>
        <v>520507.2</v>
      </c>
      <c r="J53" s="14">
        <v>0</v>
      </c>
      <c r="K53" s="14">
        <f t="shared" si="2"/>
        <v>520507.2</v>
      </c>
      <c r="L53" s="14">
        <v>0</v>
      </c>
      <c r="M53" s="14">
        <f t="shared" si="2"/>
        <v>520507.2</v>
      </c>
      <c r="N53" s="14">
        <v>0</v>
      </c>
      <c r="O53" s="14">
        <f t="shared" si="2"/>
        <v>520507.2</v>
      </c>
      <c r="P53" s="14">
        <v>0</v>
      </c>
      <c r="Q53" s="14">
        <v>-520507.2</v>
      </c>
      <c r="R53" s="14">
        <f t="shared" si="3"/>
        <v>-520507.2</v>
      </c>
      <c r="S53" s="14">
        <f t="shared" si="4"/>
        <v>0</v>
      </c>
      <c r="T53" s="14">
        <v>0</v>
      </c>
      <c r="U53" s="14">
        <v>0</v>
      </c>
      <c r="V53" s="21">
        <f t="shared" si="5"/>
        <v>0</v>
      </c>
      <c r="W53" s="21">
        <f t="shared" si="6"/>
        <v>0</v>
      </c>
      <c r="X53" s="14">
        <v>0</v>
      </c>
      <c r="Y53" s="21">
        <f t="shared" si="7"/>
        <v>0</v>
      </c>
      <c r="Z53" s="14">
        <v>0</v>
      </c>
      <c r="AA53" s="14">
        <v>0</v>
      </c>
      <c r="AB53" s="14">
        <v>0</v>
      </c>
      <c r="AC53" s="14">
        <v>0</v>
      </c>
      <c r="AD53" s="27">
        <f t="shared" si="8"/>
        <v>0</v>
      </c>
      <c r="AE53" s="27">
        <f t="shared" si="9"/>
        <v>0</v>
      </c>
      <c r="AF53" s="14">
        <v>0</v>
      </c>
      <c r="AG53" s="27">
        <f t="shared" si="10"/>
        <v>0</v>
      </c>
      <c r="AH53" s="14">
        <v>0</v>
      </c>
      <c r="AI53" s="27">
        <f t="shared" si="10"/>
        <v>0</v>
      </c>
      <c r="AJ53" s="14">
        <v>0</v>
      </c>
      <c r="AK53" s="14">
        <v>0</v>
      </c>
      <c r="AL53" s="14">
        <v>0</v>
      </c>
      <c r="AM53" s="14">
        <v>12721530.85</v>
      </c>
      <c r="AN53" s="14">
        <v>0</v>
      </c>
      <c r="AO53" s="14">
        <v>-5088612.34</v>
      </c>
      <c r="AP53" s="14">
        <v>-7632918.5099999998</v>
      </c>
      <c r="AQ53" s="14">
        <v>0</v>
      </c>
      <c r="AR53" s="34">
        <f t="shared" si="11"/>
        <v>0</v>
      </c>
      <c r="AS53" s="34">
        <f t="shared" si="12"/>
        <v>0</v>
      </c>
    </row>
    <row r="54" spans="1:45" x14ac:dyDescent="0.25">
      <c r="A54" t="s">
        <v>78</v>
      </c>
      <c r="B54" s="14">
        <v>62885.94</v>
      </c>
      <c r="C54" s="14">
        <v>-25154.38</v>
      </c>
      <c r="D54" s="34"/>
      <c r="E54" s="14">
        <v>4064.51</v>
      </c>
      <c r="F54" s="14">
        <f t="shared" si="0"/>
        <v>-21089.870000000003</v>
      </c>
      <c r="G54" s="14">
        <f t="shared" si="1"/>
        <v>41796.07</v>
      </c>
      <c r="H54" s="14">
        <v>4064.5</v>
      </c>
      <c r="I54" s="14">
        <f t="shared" si="2"/>
        <v>45860.57</v>
      </c>
      <c r="J54" s="14">
        <v>6373.86</v>
      </c>
      <c r="K54" s="14">
        <f t="shared" si="2"/>
        <v>52234.43</v>
      </c>
      <c r="L54" s="14">
        <v>4733.9799999999996</v>
      </c>
      <c r="M54" s="14">
        <f t="shared" si="2"/>
        <v>56968.41</v>
      </c>
      <c r="N54" s="14">
        <v>-40089.89</v>
      </c>
      <c r="O54" s="14">
        <f t="shared" si="2"/>
        <v>16878.520000000004</v>
      </c>
      <c r="P54" s="14">
        <v>0</v>
      </c>
      <c r="Q54" s="14">
        <v>3568.64</v>
      </c>
      <c r="R54" s="14">
        <f t="shared" si="3"/>
        <v>3568.64</v>
      </c>
      <c r="S54" s="14">
        <f t="shared" si="4"/>
        <v>20447.160000000003</v>
      </c>
      <c r="T54" s="14">
        <v>0</v>
      </c>
      <c r="U54" s="14">
        <v>0</v>
      </c>
      <c r="V54" s="21">
        <f t="shared" si="5"/>
        <v>0</v>
      </c>
      <c r="W54" s="21">
        <f t="shared" si="6"/>
        <v>20447.160000000003</v>
      </c>
      <c r="X54" s="14">
        <v>0</v>
      </c>
      <c r="Y54" s="21">
        <f t="shared" si="7"/>
        <v>20447.160000000003</v>
      </c>
      <c r="Z54" s="14">
        <v>0</v>
      </c>
      <c r="AA54" s="14">
        <v>0</v>
      </c>
      <c r="AB54" s="14">
        <v>0</v>
      </c>
      <c r="AC54" s="14">
        <v>7383.94</v>
      </c>
      <c r="AD54" s="27">
        <f t="shared" si="8"/>
        <v>7383.94</v>
      </c>
      <c r="AE54" s="27">
        <f t="shared" si="9"/>
        <v>27831.100000000002</v>
      </c>
      <c r="AF54" s="14">
        <v>0</v>
      </c>
      <c r="AG54" s="27">
        <f t="shared" si="10"/>
        <v>27831.100000000002</v>
      </c>
      <c r="AH54" s="14">
        <v>5577.7</v>
      </c>
      <c r="AI54" s="27">
        <f t="shared" si="10"/>
        <v>33408.800000000003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3036.32</v>
      </c>
      <c r="AQ54" s="14">
        <v>0</v>
      </c>
      <c r="AR54" s="34">
        <f t="shared" si="11"/>
        <v>3036.32</v>
      </c>
      <c r="AS54" s="34">
        <f t="shared" si="12"/>
        <v>36445.120000000003</v>
      </c>
    </row>
    <row r="55" spans="1:45" x14ac:dyDescent="0.25">
      <c r="A55" t="s">
        <v>79</v>
      </c>
      <c r="B55" s="14">
        <v>70345.95</v>
      </c>
      <c r="C55" s="14">
        <v>-28138.38</v>
      </c>
      <c r="D55" s="34"/>
      <c r="E55" s="14">
        <v>5015.01</v>
      </c>
      <c r="F55" s="14">
        <f t="shared" si="0"/>
        <v>-23123.370000000003</v>
      </c>
      <c r="G55" s="14">
        <f t="shared" si="1"/>
        <v>47222.579999999994</v>
      </c>
      <c r="H55" s="14">
        <v>4161.3599999999997</v>
      </c>
      <c r="I55" s="14">
        <f t="shared" si="2"/>
        <v>51383.939999999995</v>
      </c>
      <c r="J55" s="14">
        <v>9735.69</v>
      </c>
      <c r="K55" s="14">
        <f t="shared" si="2"/>
        <v>61119.63</v>
      </c>
      <c r="L55" s="14">
        <v>8187.27</v>
      </c>
      <c r="M55" s="14">
        <f t="shared" si="2"/>
        <v>69306.899999999994</v>
      </c>
      <c r="N55" s="14">
        <v>8187.26</v>
      </c>
      <c r="O55" s="14">
        <f t="shared" si="2"/>
        <v>77494.159999999989</v>
      </c>
      <c r="P55" s="14">
        <v>0</v>
      </c>
      <c r="Q55" s="14">
        <v>7803.18</v>
      </c>
      <c r="R55" s="14">
        <f t="shared" si="3"/>
        <v>7803.18</v>
      </c>
      <c r="S55" s="14">
        <f t="shared" si="4"/>
        <v>85297.34</v>
      </c>
      <c r="T55" s="14">
        <v>0</v>
      </c>
      <c r="U55" s="14">
        <v>0</v>
      </c>
      <c r="V55" s="21">
        <f t="shared" si="5"/>
        <v>0</v>
      </c>
      <c r="W55" s="21">
        <f t="shared" si="6"/>
        <v>85297.34</v>
      </c>
      <c r="X55" s="14">
        <v>0</v>
      </c>
      <c r="Y55" s="21">
        <f t="shared" si="7"/>
        <v>85297.34</v>
      </c>
      <c r="Z55" s="14">
        <v>0</v>
      </c>
      <c r="AA55" s="14">
        <v>0</v>
      </c>
      <c r="AB55" s="14">
        <v>0</v>
      </c>
      <c r="AC55" s="14">
        <v>18599.330000000002</v>
      </c>
      <c r="AD55" s="27">
        <f t="shared" si="8"/>
        <v>18599.330000000002</v>
      </c>
      <c r="AE55" s="27">
        <f t="shared" si="9"/>
        <v>103896.67</v>
      </c>
      <c r="AF55" s="14">
        <v>0</v>
      </c>
      <c r="AG55" s="27">
        <f t="shared" si="10"/>
        <v>103896.67</v>
      </c>
      <c r="AH55" s="14">
        <v>19791.32</v>
      </c>
      <c r="AI55" s="27">
        <f t="shared" si="10"/>
        <v>123687.98999999999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5752.25</v>
      </c>
      <c r="AQ55" s="14">
        <v>0</v>
      </c>
      <c r="AR55" s="34">
        <f t="shared" si="11"/>
        <v>5752.25</v>
      </c>
      <c r="AS55" s="34">
        <f t="shared" si="12"/>
        <v>129440.23999999999</v>
      </c>
    </row>
    <row r="56" spans="1:45" x14ac:dyDescent="0.25">
      <c r="A56" s="5" t="s">
        <v>80</v>
      </c>
      <c r="B56" s="15">
        <v>91430771.920000002</v>
      </c>
      <c r="C56" s="15">
        <v>-36292985.140000001</v>
      </c>
      <c r="D56" s="35"/>
      <c r="E56" s="15">
        <v>772265.92</v>
      </c>
      <c r="F56" s="15">
        <f>SUM(F9:F55)</f>
        <v>-35520719.219999991</v>
      </c>
      <c r="G56" s="15">
        <f>SUM(G9:G55)</f>
        <v>55910052.699999996</v>
      </c>
      <c r="H56" s="15">
        <v>1848453.75</v>
      </c>
      <c r="I56" s="15">
        <f>SUM(I9:I55)</f>
        <v>57758506.449999996</v>
      </c>
      <c r="J56" s="15">
        <v>696911.76</v>
      </c>
      <c r="K56" s="15">
        <f>SUM(K9:K55)</f>
        <v>58455418.210000001</v>
      </c>
      <c r="L56" s="15">
        <v>1030262.87</v>
      </c>
      <c r="M56" s="15">
        <f>SUM(M9:M55)</f>
        <v>59485681.079999998</v>
      </c>
      <c r="N56" s="15">
        <v>230994.45</v>
      </c>
      <c r="O56" s="15">
        <f>SUM(O9:O55)</f>
        <v>59716675.530000001</v>
      </c>
      <c r="P56" s="15">
        <v>-323324.82</v>
      </c>
      <c r="Q56" s="15">
        <v>2507106.88</v>
      </c>
      <c r="R56" s="15">
        <f>SUM(R9:R55)</f>
        <v>2183782.0600000005</v>
      </c>
      <c r="S56" s="15">
        <f>SUM(S9:S55)</f>
        <v>61900457.590000011</v>
      </c>
      <c r="T56" s="15">
        <v>0</v>
      </c>
      <c r="U56" s="15">
        <v>2531154.96</v>
      </c>
      <c r="V56" s="22">
        <f>SUM(V9:V55)</f>
        <v>2531154.96</v>
      </c>
      <c r="W56" s="22">
        <f>SUM(W9:W55)</f>
        <v>64431612.550000012</v>
      </c>
      <c r="X56" s="15">
        <v>612215.55000000005</v>
      </c>
      <c r="Y56" s="22">
        <f>SUM(Y9:Y55)</f>
        <v>65043828.100000009</v>
      </c>
      <c r="Z56" s="15">
        <v>0</v>
      </c>
      <c r="AA56" s="15">
        <v>-323324.82</v>
      </c>
      <c r="AB56" s="15">
        <v>323324.82</v>
      </c>
      <c r="AC56" s="15">
        <v>-350934.68</v>
      </c>
      <c r="AD56" s="28">
        <f>SUM(AD9:AD55)</f>
        <v>-350934.68000000005</v>
      </c>
      <c r="AE56" s="28">
        <f>SUM(AE9:AE55)</f>
        <v>64692893.420000009</v>
      </c>
      <c r="AF56" s="15">
        <v>-99825.01</v>
      </c>
      <c r="AG56" s="28">
        <f>SUM(AG9:AG55)</f>
        <v>64593068.409999996</v>
      </c>
      <c r="AH56" s="15">
        <v>-491550.04</v>
      </c>
      <c r="AI56" s="28">
        <f>SUM(AI9:AI55)</f>
        <v>64101518.369999997</v>
      </c>
      <c r="AJ56" s="15">
        <v>0</v>
      </c>
      <c r="AK56" s="15">
        <v>-233532.33</v>
      </c>
      <c r="AL56" s="15">
        <v>301785.05</v>
      </c>
      <c r="AM56" s="15">
        <v>13111982.85</v>
      </c>
      <c r="AN56" s="15">
        <v>-161706.65</v>
      </c>
      <c r="AO56" s="15">
        <v>-4930516.75</v>
      </c>
      <c r="AP56" s="15">
        <v>-8545184.7400000002</v>
      </c>
      <c r="AQ56" s="15">
        <v>777186.34</v>
      </c>
      <c r="AR56" s="35">
        <f>SUM(AR9:AR55)</f>
        <v>320013.7699999999</v>
      </c>
      <c r="AS56" s="35">
        <f>SUM(AS9:AS55)</f>
        <v>64421532.139999993</v>
      </c>
    </row>
    <row r="57" spans="1:45" x14ac:dyDescent="0.25">
      <c r="A57" s="3" t="s">
        <v>31</v>
      </c>
      <c r="B57" s="14"/>
      <c r="C57" s="14"/>
      <c r="D57" s="3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21"/>
      <c r="W57" s="21"/>
      <c r="X57" s="14"/>
      <c r="Y57" s="21"/>
      <c r="Z57" s="14"/>
      <c r="AA57" s="14"/>
      <c r="AB57" s="14"/>
      <c r="AC57" s="14"/>
      <c r="AD57" s="27"/>
      <c r="AE57" s="27"/>
      <c r="AF57" s="14"/>
      <c r="AG57" s="27"/>
      <c r="AH57" s="14"/>
      <c r="AI57" s="27"/>
      <c r="AJ57" s="14"/>
      <c r="AK57" s="14"/>
      <c r="AL57" s="14"/>
      <c r="AM57" s="14"/>
      <c r="AN57" s="14"/>
      <c r="AO57" s="14"/>
      <c r="AP57" s="14"/>
      <c r="AQ57" s="14"/>
      <c r="AR57" s="34"/>
      <c r="AS57" s="34"/>
    </row>
    <row r="58" spans="1:45" x14ac:dyDescent="0.25">
      <c r="A58" t="s">
        <v>81</v>
      </c>
      <c r="B58" s="14"/>
      <c r="C58" s="14"/>
      <c r="D58" s="3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21"/>
      <c r="W58" s="21"/>
      <c r="X58" s="14"/>
      <c r="Y58" s="21"/>
      <c r="Z58" s="14"/>
      <c r="AA58" s="14"/>
      <c r="AB58" s="14"/>
      <c r="AC58" s="14"/>
      <c r="AD58" s="27"/>
      <c r="AE58" s="27"/>
      <c r="AF58" s="14"/>
      <c r="AG58" s="27"/>
      <c r="AH58" s="14"/>
      <c r="AI58" s="27"/>
      <c r="AJ58" s="14"/>
      <c r="AK58" s="14"/>
      <c r="AL58" s="14"/>
      <c r="AM58" s="14"/>
      <c r="AN58" s="14"/>
      <c r="AO58" s="14"/>
      <c r="AP58" s="14"/>
      <c r="AQ58" s="14"/>
      <c r="AR58" s="34"/>
      <c r="AS58" s="34"/>
    </row>
    <row r="59" spans="1:45" x14ac:dyDescent="0.25">
      <c r="A59" t="s">
        <v>82</v>
      </c>
      <c r="B59" s="14">
        <v>16194103</v>
      </c>
      <c r="C59" s="14">
        <v>0</v>
      </c>
      <c r="D59" s="34"/>
      <c r="E59" s="14">
        <v>0</v>
      </c>
      <c r="F59" s="14">
        <f t="shared" ref="F59:F62" si="13">C59+E59</f>
        <v>0</v>
      </c>
      <c r="G59" s="14">
        <f t="shared" ref="G59:G62" si="14">B59+F59</f>
        <v>16194103</v>
      </c>
      <c r="H59" s="14">
        <v>0</v>
      </c>
      <c r="I59" s="14">
        <f t="shared" ref="I59:O62" si="15">G59+H59</f>
        <v>16194103</v>
      </c>
      <c r="J59" s="14">
        <v>0</v>
      </c>
      <c r="K59" s="14">
        <f t="shared" si="15"/>
        <v>16194103</v>
      </c>
      <c r="L59" s="14">
        <v>0</v>
      </c>
      <c r="M59" s="14">
        <f t="shared" si="15"/>
        <v>16194103</v>
      </c>
      <c r="N59" s="14">
        <v>0</v>
      </c>
      <c r="O59" s="14">
        <f t="shared" si="15"/>
        <v>16194103</v>
      </c>
      <c r="P59" s="14">
        <v>0</v>
      </c>
      <c r="Q59" s="14">
        <v>0</v>
      </c>
      <c r="R59" s="14">
        <f t="shared" ref="R59:R62" si="16">P59+Q59</f>
        <v>0</v>
      </c>
      <c r="S59" s="14">
        <f t="shared" ref="S59:S62" si="17">O59+R59</f>
        <v>16194103</v>
      </c>
      <c r="T59" s="14">
        <v>0</v>
      </c>
      <c r="U59" s="14">
        <v>0</v>
      </c>
      <c r="V59" s="21">
        <f t="shared" ref="V59:V62" si="18">T59+U59</f>
        <v>0</v>
      </c>
      <c r="W59" s="21">
        <f t="shared" ref="W59:W62" si="19">S59+V59</f>
        <v>16194103</v>
      </c>
      <c r="X59" s="14">
        <v>0</v>
      </c>
      <c r="Y59" s="21">
        <f t="shared" ref="Y59:Y62" si="20">W59+X59</f>
        <v>16194103</v>
      </c>
      <c r="Z59" s="14">
        <v>0</v>
      </c>
      <c r="AA59" s="14">
        <v>0</v>
      </c>
      <c r="AB59" s="14">
        <v>0</v>
      </c>
      <c r="AC59" s="14">
        <v>0</v>
      </c>
      <c r="AD59" s="27">
        <f t="shared" ref="AD59:AD62" si="21">SUM(Z59:AC59)</f>
        <v>0</v>
      </c>
      <c r="AE59" s="27">
        <f t="shared" ref="AE59:AE62" si="22">Y59+AD59</f>
        <v>16194103</v>
      </c>
      <c r="AF59" s="14">
        <v>0</v>
      </c>
      <c r="AG59" s="27">
        <f t="shared" ref="AG59:AI62" si="23">AE59+AF59</f>
        <v>16194103</v>
      </c>
      <c r="AH59" s="14">
        <v>0</v>
      </c>
      <c r="AI59" s="27">
        <f t="shared" si="23"/>
        <v>16194103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34">
        <f t="shared" ref="AR59:AR62" si="24">SUM(AJ59:AQ59)</f>
        <v>0</v>
      </c>
      <c r="AS59" s="34">
        <f t="shared" ref="AS59:AS62" si="25">AI59+AR59</f>
        <v>16194103</v>
      </c>
    </row>
    <row r="60" spans="1:45" x14ac:dyDescent="0.25">
      <c r="A60" t="s">
        <v>83</v>
      </c>
      <c r="B60" s="14">
        <v>14821745.220000001</v>
      </c>
      <c r="C60" s="14">
        <v>0</v>
      </c>
      <c r="D60" s="34"/>
      <c r="E60" s="14">
        <v>0</v>
      </c>
      <c r="F60" s="14">
        <f t="shared" si="13"/>
        <v>0</v>
      </c>
      <c r="G60" s="14">
        <f t="shared" si="14"/>
        <v>14821745.220000001</v>
      </c>
      <c r="H60" s="14">
        <v>0</v>
      </c>
      <c r="I60" s="14">
        <f t="shared" si="15"/>
        <v>14821745.220000001</v>
      </c>
      <c r="J60" s="14">
        <v>728086.17</v>
      </c>
      <c r="K60" s="14">
        <f t="shared" si="15"/>
        <v>15549831.390000001</v>
      </c>
      <c r="L60" s="14">
        <v>242695.39</v>
      </c>
      <c r="M60" s="14">
        <f t="shared" si="15"/>
        <v>15792526.780000001</v>
      </c>
      <c r="N60" s="14">
        <v>242695.39</v>
      </c>
      <c r="O60" s="14">
        <f t="shared" si="15"/>
        <v>16035222.170000002</v>
      </c>
      <c r="P60" s="14">
        <v>0</v>
      </c>
      <c r="Q60" s="14">
        <v>242695.39</v>
      </c>
      <c r="R60" s="14">
        <f t="shared" si="16"/>
        <v>242695.39</v>
      </c>
      <c r="S60" s="14">
        <f t="shared" si="17"/>
        <v>16277917.560000002</v>
      </c>
      <c r="T60" s="14">
        <v>0</v>
      </c>
      <c r="U60" s="14">
        <v>242695.39</v>
      </c>
      <c r="V60" s="21">
        <f t="shared" si="18"/>
        <v>242695.39</v>
      </c>
      <c r="W60" s="21">
        <f t="shared" si="19"/>
        <v>16520612.950000003</v>
      </c>
      <c r="X60" s="14">
        <v>242695.39</v>
      </c>
      <c r="Y60" s="21">
        <f t="shared" si="20"/>
        <v>16763308.340000004</v>
      </c>
      <c r="Z60" s="14">
        <v>0</v>
      </c>
      <c r="AA60" s="14">
        <v>0</v>
      </c>
      <c r="AB60" s="14">
        <v>0</v>
      </c>
      <c r="AC60" s="14">
        <v>242695.39</v>
      </c>
      <c r="AD60" s="27">
        <f t="shared" si="21"/>
        <v>242695.39</v>
      </c>
      <c r="AE60" s="27">
        <f t="shared" si="22"/>
        <v>17006003.730000004</v>
      </c>
      <c r="AF60" s="14">
        <v>242695.39</v>
      </c>
      <c r="AG60" s="27">
        <f t="shared" si="23"/>
        <v>17248699.120000005</v>
      </c>
      <c r="AH60" s="14">
        <v>242695.39</v>
      </c>
      <c r="AI60" s="27">
        <f t="shared" si="23"/>
        <v>17491394.510000005</v>
      </c>
      <c r="AJ60" s="14">
        <v>0</v>
      </c>
      <c r="AK60" s="14">
        <v>397017.78</v>
      </c>
      <c r="AL60" s="14">
        <v>0</v>
      </c>
      <c r="AM60" s="14">
        <v>0</v>
      </c>
      <c r="AN60" s="14">
        <v>0</v>
      </c>
      <c r="AO60" s="14">
        <v>0</v>
      </c>
      <c r="AP60" s="14">
        <v>107532.15</v>
      </c>
      <c r="AQ60" s="14">
        <v>0</v>
      </c>
      <c r="AR60" s="34">
        <f t="shared" si="24"/>
        <v>504549.93000000005</v>
      </c>
      <c r="AS60" s="34">
        <f t="shared" si="25"/>
        <v>17995944.440000005</v>
      </c>
    </row>
    <row r="61" spans="1:45" x14ac:dyDescent="0.25">
      <c r="A61" t="s">
        <v>84</v>
      </c>
      <c r="B61" s="14">
        <v>28618227.140000001</v>
      </c>
      <c r="C61" s="14">
        <v>0</v>
      </c>
      <c r="D61" s="34"/>
      <c r="E61" s="14">
        <v>0</v>
      </c>
      <c r="F61" s="14">
        <f t="shared" si="13"/>
        <v>0</v>
      </c>
      <c r="G61" s="14">
        <f t="shared" si="14"/>
        <v>28618227.140000001</v>
      </c>
      <c r="H61" s="14">
        <v>0</v>
      </c>
      <c r="I61" s="14">
        <f t="shared" si="15"/>
        <v>28618227.140000001</v>
      </c>
      <c r="J61" s="14">
        <v>-10735.54</v>
      </c>
      <c r="K61" s="14">
        <f t="shared" si="15"/>
        <v>28607491.600000001</v>
      </c>
      <c r="L61" s="14">
        <v>0</v>
      </c>
      <c r="M61" s="14">
        <f t="shared" si="15"/>
        <v>28607491.600000001</v>
      </c>
      <c r="N61" s="14">
        <v>0</v>
      </c>
      <c r="O61" s="14">
        <f t="shared" si="15"/>
        <v>28607491.600000001</v>
      </c>
      <c r="P61" s="14">
        <v>0</v>
      </c>
      <c r="Q61" s="14">
        <v>-3036368.18</v>
      </c>
      <c r="R61" s="14">
        <f t="shared" si="16"/>
        <v>-3036368.18</v>
      </c>
      <c r="S61" s="14">
        <f t="shared" si="17"/>
        <v>25571123.420000002</v>
      </c>
      <c r="T61" s="14">
        <v>0</v>
      </c>
      <c r="U61" s="14">
        <v>0</v>
      </c>
      <c r="V61" s="21">
        <f t="shared" si="18"/>
        <v>0</v>
      </c>
      <c r="W61" s="21">
        <f t="shared" si="19"/>
        <v>25571123.420000002</v>
      </c>
      <c r="X61" s="14">
        <v>0</v>
      </c>
      <c r="Y61" s="21">
        <f t="shared" si="20"/>
        <v>25571123.420000002</v>
      </c>
      <c r="Z61" s="14">
        <v>0</v>
      </c>
      <c r="AA61" s="14">
        <v>0</v>
      </c>
      <c r="AB61" s="14">
        <v>0</v>
      </c>
      <c r="AC61" s="14">
        <v>-4636204.71</v>
      </c>
      <c r="AD61" s="27">
        <f t="shared" si="21"/>
        <v>-4636204.71</v>
      </c>
      <c r="AE61" s="27">
        <f t="shared" si="22"/>
        <v>20934918.710000001</v>
      </c>
      <c r="AF61" s="14">
        <v>0</v>
      </c>
      <c r="AG61" s="27">
        <f t="shared" si="23"/>
        <v>20934918.710000001</v>
      </c>
      <c r="AH61" s="14">
        <v>0</v>
      </c>
      <c r="AI61" s="27">
        <f t="shared" si="23"/>
        <v>20934918.710000001</v>
      </c>
      <c r="AJ61" s="14">
        <v>0</v>
      </c>
      <c r="AK61" s="14">
        <v>-1502026.52</v>
      </c>
      <c r="AL61" s="14">
        <v>0</v>
      </c>
      <c r="AM61" s="14">
        <v>0</v>
      </c>
      <c r="AN61" s="14">
        <v>0</v>
      </c>
      <c r="AO61" s="14">
        <v>0</v>
      </c>
      <c r="AP61" s="14">
        <v>1278899.01</v>
      </c>
      <c r="AQ61" s="14">
        <v>0</v>
      </c>
      <c r="AR61" s="34">
        <f t="shared" si="24"/>
        <v>-223127.51</v>
      </c>
      <c r="AS61" s="34">
        <f t="shared" si="25"/>
        <v>20711791.199999999</v>
      </c>
    </row>
    <row r="62" spans="1:45" x14ac:dyDescent="0.25">
      <c r="A62" t="s">
        <v>85</v>
      </c>
      <c r="B62" s="14">
        <v>-105000</v>
      </c>
      <c r="C62" s="14">
        <v>0</v>
      </c>
      <c r="D62" s="34"/>
      <c r="E62" s="14">
        <v>0</v>
      </c>
      <c r="F62" s="14">
        <f t="shared" si="13"/>
        <v>0</v>
      </c>
      <c r="G62" s="14">
        <f t="shared" si="14"/>
        <v>-105000</v>
      </c>
      <c r="H62" s="14">
        <v>0</v>
      </c>
      <c r="I62" s="14">
        <f t="shared" si="15"/>
        <v>-105000</v>
      </c>
      <c r="J62" s="14">
        <v>0</v>
      </c>
      <c r="K62" s="14">
        <f t="shared" si="15"/>
        <v>-105000</v>
      </c>
      <c r="L62" s="14">
        <v>0</v>
      </c>
      <c r="M62" s="14">
        <f t="shared" si="15"/>
        <v>-105000</v>
      </c>
      <c r="N62" s="14">
        <v>0</v>
      </c>
      <c r="O62" s="14">
        <f t="shared" si="15"/>
        <v>-105000</v>
      </c>
      <c r="P62" s="14">
        <v>0</v>
      </c>
      <c r="Q62" s="14">
        <v>0</v>
      </c>
      <c r="R62" s="14">
        <f t="shared" si="16"/>
        <v>0</v>
      </c>
      <c r="S62" s="14">
        <f t="shared" si="17"/>
        <v>-105000</v>
      </c>
      <c r="T62" s="14">
        <v>0</v>
      </c>
      <c r="U62" s="14">
        <v>0</v>
      </c>
      <c r="V62" s="21">
        <f t="shared" si="18"/>
        <v>0</v>
      </c>
      <c r="W62" s="21">
        <f t="shared" si="19"/>
        <v>-105000</v>
      </c>
      <c r="X62" s="14">
        <v>0</v>
      </c>
      <c r="Y62" s="21">
        <f t="shared" si="20"/>
        <v>-105000</v>
      </c>
      <c r="Z62" s="14">
        <v>0</v>
      </c>
      <c r="AA62" s="14">
        <v>0</v>
      </c>
      <c r="AB62" s="14">
        <v>0</v>
      </c>
      <c r="AC62" s="14">
        <v>105000</v>
      </c>
      <c r="AD62" s="27">
        <f t="shared" si="21"/>
        <v>105000</v>
      </c>
      <c r="AE62" s="27">
        <f t="shared" si="22"/>
        <v>0</v>
      </c>
      <c r="AF62" s="14">
        <v>0</v>
      </c>
      <c r="AG62" s="27">
        <f t="shared" si="23"/>
        <v>0</v>
      </c>
      <c r="AH62" s="14">
        <v>0</v>
      </c>
      <c r="AI62" s="27">
        <f t="shared" si="23"/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-312500</v>
      </c>
      <c r="AQ62" s="14">
        <v>0</v>
      </c>
      <c r="AR62" s="34">
        <f t="shared" si="24"/>
        <v>-312500</v>
      </c>
      <c r="AS62" s="34">
        <f t="shared" si="25"/>
        <v>-312500</v>
      </c>
    </row>
    <row r="63" spans="1:45" x14ac:dyDescent="0.25">
      <c r="A63" s="5" t="s">
        <v>86</v>
      </c>
      <c r="B63" s="15">
        <v>59529075.359999999</v>
      </c>
      <c r="C63" s="15">
        <v>0</v>
      </c>
      <c r="D63" s="35"/>
      <c r="E63" s="15">
        <v>0</v>
      </c>
      <c r="F63" s="15">
        <f>SUM(F59:F62)</f>
        <v>0</v>
      </c>
      <c r="G63" s="15">
        <f>SUM(G59:G62)</f>
        <v>59529075.359999999</v>
      </c>
      <c r="H63" s="15">
        <v>0</v>
      </c>
      <c r="I63" s="15">
        <f>SUM(I59:I62)</f>
        <v>59529075.359999999</v>
      </c>
      <c r="J63" s="15">
        <v>717350.63</v>
      </c>
      <c r="K63" s="15">
        <f>SUM(K59:K62)</f>
        <v>60246425.990000002</v>
      </c>
      <c r="L63" s="15">
        <v>242695.39</v>
      </c>
      <c r="M63" s="15">
        <f>SUM(M59:M62)</f>
        <v>60489121.380000003</v>
      </c>
      <c r="N63" s="15">
        <v>242695.39</v>
      </c>
      <c r="O63" s="15">
        <f>SUM(O59:O62)</f>
        <v>60731816.770000003</v>
      </c>
      <c r="P63" s="15">
        <v>0</v>
      </c>
      <c r="Q63" s="15">
        <v>-2793672.79</v>
      </c>
      <c r="R63" s="15">
        <f>SUM(R59:R62)</f>
        <v>-2793672.79</v>
      </c>
      <c r="S63" s="15">
        <f>SUM(S59:S62)</f>
        <v>57938143.980000004</v>
      </c>
      <c r="T63" s="15">
        <v>0</v>
      </c>
      <c r="U63" s="15">
        <v>242695.39</v>
      </c>
      <c r="V63" s="22">
        <f>SUM(V59:V62)</f>
        <v>242695.39</v>
      </c>
      <c r="W63" s="22">
        <f>SUM(W59:W62)</f>
        <v>58180839.370000005</v>
      </c>
      <c r="X63" s="15">
        <v>242695.39</v>
      </c>
      <c r="Y63" s="22">
        <f>SUM(Y59:Y62)</f>
        <v>58423534.760000005</v>
      </c>
      <c r="Z63" s="15">
        <v>0</v>
      </c>
      <c r="AA63" s="15">
        <v>0</v>
      </c>
      <c r="AB63" s="15">
        <v>0</v>
      </c>
      <c r="AC63" s="15">
        <v>-4288509.32</v>
      </c>
      <c r="AD63" s="28">
        <f>SUM(AD59:AD62)</f>
        <v>-4288509.32</v>
      </c>
      <c r="AE63" s="28">
        <f>SUM(AE59:AE62)</f>
        <v>54135025.440000005</v>
      </c>
      <c r="AF63" s="15">
        <v>242695.39</v>
      </c>
      <c r="AG63" s="28">
        <f>SUM(AG59:AG62)</f>
        <v>54377720.830000006</v>
      </c>
      <c r="AH63" s="15">
        <v>242695.39</v>
      </c>
      <c r="AI63" s="28">
        <f>SUM(AI59:AI62)</f>
        <v>54620416.220000006</v>
      </c>
      <c r="AJ63" s="15">
        <v>0</v>
      </c>
      <c r="AK63" s="15">
        <v>-1105008.74</v>
      </c>
      <c r="AL63" s="15">
        <v>0</v>
      </c>
      <c r="AM63" s="15">
        <v>0</v>
      </c>
      <c r="AN63" s="15">
        <v>0</v>
      </c>
      <c r="AO63" s="15">
        <v>0</v>
      </c>
      <c r="AP63" s="15">
        <v>1073931.1599999999</v>
      </c>
      <c r="AQ63" s="15">
        <v>0</v>
      </c>
      <c r="AR63" s="35">
        <f>SUM(AR59:AR62)</f>
        <v>-31077.579999999958</v>
      </c>
      <c r="AS63" s="35">
        <f>SUM(AS59:AS62)</f>
        <v>54589338.640000001</v>
      </c>
    </row>
    <row r="64" spans="1:45" x14ac:dyDescent="0.25">
      <c r="A64" s="3" t="s">
        <v>31</v>
      </c>
      <c r="B64" s="14"/>
      <c r="C64" s="14"/>
      <c r="D64" s="3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21"/>
      <c r="W64" s="21"/>
      <c r="X64" s="14"/>
      <c r="Y64" s="21"/>
      <c r="Z64" s="14"/>
      <c r="AA64" s="14"/>
      <c r="AB64" s="14"/>
      <c r="AC64" s="14"/>
      <c r="AD64" s="27"/>
      <c r="AE64" s="27"/>
      <c r="AF64" s="14"/>
      <c r="AG64" s="27"/>
      <c r="AH64" s="14"/>
      <c r="AI64" s="27"/>
      <c r="AJ64" s="14"/>
      <c r="AK64" s="14"/>
      <c r="AL64" s="14"/>
      <c r="AM64" s="14"/>
      <c r="AN64" s="14"/>
      <c r="AO64" s="14"/>
      <c r="AP64" s="14"/>
      <c r="AQ64" s="14"/>
      <c r="AR64" s="34"/>
      <c r="AS64" s="34"/>
    </row>
    <row r="65" spans="1:45" x14ac:dyDescent="0.25">
      <c r="A65" t="s">
        <v>87</v>
      </c>
      <c r="B65" s="14"/>
      <c r="C65" s="14"/>
      <c r="D65" s="3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21"/>
      <c r="W65" s="21"/>
      <c r="X65" s="14"/>
      <c r="Y65" s="21"/>
      <c r="Z65" s="14"/>
      <c r="AA65" s="14"/>
      <c r="AB65" s="14"/>
      <c r="AC65" s="14"/>
      <c r="AD65" s="27"/>
      <c r="AE65" s="27"/>
      <c r="AF65" s="14"/>
      <c r="AG65" s="27"/>
      <c r="AH65" s="14"/>
      <c r="AI65" s="27"/>
      <c r="AJ65" s="14"/>
      <c r="AK65" s="14"/>
      <c r="AL65" s="14"/>
      <c r="AM65" s="14"/>
      <c r="AN65" s="14"/>
      <c r="AO65" s="14"/>
      <c r="AP65" s="14"/>
      <c r="AQ65" s="14"/>
      <c r="AR65" s="34"/>
      <c r="AS65" s="34"/>
    </row>
    <row r="66" spans="1:45" x14ac:dyDescent="0.25">
      <c r="A66" t="s">
        <v>88</v>
      </c>
      <c r="B66" s="14">
        <v>1663533</v>
      </c>
      <c r="C66" s="14">
        <v>-665413.21</v>
      </c>
      <c r="D66" s="34"/>
      <c r="E66" s="14">
        <v>-83370</v>
      </c>
      <c r="F66" s="14">
        <f t="shared" ref="F66:F67" si="26">C66+E66</f>
        <v>-748783.21</v>
      </c>
      <c r="G66" s="14">
        <f t="shared" ref="G66:G67" si="27">B66+F66</f>
        <v>914749.79</v>
      </c>
      <c r="H66" s="14">
        <v>-83370</v>
      </c>
      <c r="I66" s="14">
        <f t="shared" ref="I66:O67" si="28">G66+H66</f>
        <v>831379.79</v>
      </c>
      <c r="J66" s="14">
        <v>-83370</v>
      </c>
      <c r="K66" s="14">
        <f t="shared" si="28"/>
        <v>748009.79</v>
      </c>
      <c r="L66" s="14">
        <v>-83370</v>
      </c>
      <c r="M66" s="14">
        <f t="shared" si="28"/>
        <v>664639.79</v>
      </c>
      <c r="N66" s="14">
        <v>-83370</v>
      </c>
      <c r="O66" s="14">
        <f t="shared" si="28"/>
        <v>581269.79</v>
      </c>
      <c r="P66" s="14">
        <v>0</v>
      </c>
      <c r="Q66" s="14">
        <v>-83370</v>
      </c>
      <c r="R66" s="14">
        <f t="shared" ref="R66:R67" si="29">P66+Q66</f>
        <v>-83370</v>
      </c>
      <c r="S66" s="14">
        <f t="shared" ref="S66:S67" si="30">O66+R66</f>
        <v>497899.79000000004</v>
      </c>
      <c r="T66" s="14">
        <v>0</v>
      </c>
      <c r="U66" s="14">
        <v>-83370</v>
      </c>
      <c r="V66" s="21">
        <f t="shared" ref="V66:V67" si="31">T66+U66</f>
        <v>-83370</v>
      </c>
      <c r="W66" s="21">
        <f t="shared" ref="W66:W67" si="32">S66+V66</f>
        <v>414529.79000000004</v>
      </c>
      <c r="X66" s="14">
        <v>-83370</v>
      </c>
      <c r="Y66" s="21">
        <f t="shared" ref="Y66:Y67" si="33">W66+X66</f>
        <v>331159.79000000004</v>
      </c>
      <c r="Z66" s="14">
        <v>0</v>
      </c>
      <c r="AA66" s="14">
        <v>0</v>
      </c>
      <c r="AB66" s="14">
        <v>0</v>
      </c>
      <c r="AC66" s="14">
        <v>-83370</v>
      </c>
      <c r="AD66" s="27">
        <f t="shared" ref="AD66:AD67" si="34">SUM(Z66:AC66)</f>
        <v>-83370</v>
      </c>
      <c r="AE66" s="27">
        <f t="shared" ref="AE66:AE67" si="35">Y66+AD66</f>
        <v>247789.79000000004</v>
      </c>
      <c r="AF66" s="14">
        <v>-83370</v>
      </c>
      <c r="AG66" s="27">
        <f t="shared" ref="AG66:AI67" si="36">AE66+AF66</f>
        <v>164419.79000000004</v>
      </c>
      <c r="AH66" s="14">
        <v>-83370</v>
      </c>
      <c r="AI66" s="27">
        <f t="shared" si="36"/>
        <v>81049.790000000037</v>
      </c>
      <c r="AJ66" s="14">
        <v>0</v>
      </c>
      <c r="AK66" s="14">
        <v>0.35</v>
      </c>
      <c r="AL66" s="14">
        <v>0</v>
      </c>
      <c r="AM66" s="14">
        <v>0</v>
      </c>
      <c r="AN66" s="14">
        <v>0</v>
      </c>
      <c r="AO66" s="14">
        <v>-0.14000000000000001</v>
      </c>
      <c r="AP66" s="14">
        <v>-81050.13</v>
      </c>
      <c r="AQ66" s="14">
        <v>0</v>
      </c>
      <c r="AR66" s="34">
        <f t="shared" ref="AR66:AR67" si="37">SUM(AJ66:AQ66)</f>
        <v>-81049.919999999998</v>
      </c>
      <c r="AS66" s="34">
        <f t="shared" ref="AS66:AS67" si="38">AI66+AR66</f>
        <v>-0.12999999996100087</v>
      </c>
    </row>
    <row r="67" spans="1:45" x14ac:dyDescent="0.25">
      <c r="A67" t="s">
        <v>89</v>
      </c>
      <c r="B67" s="14">
        <v>-665413.21</v>
      </c>
      <c r="C67" s="14">
        <v>665413.21</v>
      </c>
      <c r="D67" s="34"/>
      <c r="E67" s="14">
        <v>0</v>
      </c>
      <c r="F67" s="14">
        <f t="shared" si="26"/>
        <v>665413.21</v>
      </c>
      <c r="G67" s="14">
        <f t="shared" si="27"/>
        <v>0</v>
      </c>
      <c r="H67" s="14">
        <v>0</v>
      </c>
      <c r="I67" s="14">
        <f t="shared" si="28"/>
        <v>0</v>
      </c>
      <c r="J67" s="14">
        <v>0</v>
      </c>
      <c r="K67" s="14">
        <f t="shared" si="28"/>
        <v>0</v>
      </c>
      <c r="L67" s="14">
        <v>0</v>
      </c>
      <c r="M67" s="14">
        <f t="shared" si="28"/>
        <v>0</v>
      </c>
      <c r="N67" s="14">
        <v>0</v>
      </c>
      <c r="O67" s="14">
        <f t="shared" si="28"/>
        <v>0</v>
      </c>
      <c r="P67" s="14">
        <v>0</v>
      </c>
      <c r="Q67" s="14">
        <v>0</v>
      </c>
      <c r="R67" s="14">
        <f t="shared" si="29"/>
        <v>0</v>
      </c>
      <c r="S67" s="14">
        <f t="shared" si="30"/>
        <v>0</v>
      </c>
      <c r="T67" s="14">
        <v>0</v>
      </c>
      <c r="U67" s="14">
        <v>0</v>
      </c>
      <c r="V67" s="21">
        <f t="shared" si="31"/>
        <v>0</v>
      </c>
      <c r="W67" s="21">
        <f t="shared" si="32"/>
        <v>0</v>
      </c>
      <c r="X67" s="14">
        <v>0</v>
      </c>
      <c r="Y67" s="21">
        <f t="shared" si="33"/>
        <v>0</v>
      </c>
      <c r="Z67" s="14">
        <v>0</v>
      </c>
      <c r="AA67" s="14">
        <v>0</v>
      </c>
      <c r="AB67" s="14">
        <v>0</v>
      </c>
      <c r="AC67" s="14">
        <v>0</v>
      </c>
      <c r="AD67" s="27">
        <f t="shared" si="34"/>
        <v>0</v>
      </c>
      <c r="AE67" s="27">
        <f t="shared" si="35"/>
        <v>0</v>
      </c>
      <c r="AF67" s="14">
        <v>0</v>
      </c>
      <c r="AG67" s="27">
        <f t="shared" si="36"/>
        <v>0</v>
      </c>
      <c r="AH67" s="14">
        <v>0</v>
      </c>
      <c r="AI67" s="27">
        <f t="shared" si="36"/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34">
        <f t="shared" si="37"/>
        <v>0</v>
      </c>
      <c r="AS67" s="34">
        <f t="shared" si="38"/>
        <v>0</v>
      </c>
    </row>
    <row r="68" spans="1:45" x14ac:dyDescent="0.25">
      <c r="A68" s="5" t="s">
        <v>90</v>
      </c>
      <c r="B68" s="15">
        <v>998119.79</v>
      </c>
      <c r="C68" s="15">
        <v>0</v>
      </c>
      <c r="D68" s="35"/>
      <c r="E68" s="15">
        <v>-83370</v>
      </c>
      <c r="F68" s="15">
        <f>SUM(F66:F67)</f>
        <v>-83370</v>
      </c>
      <c r="G68" s="15">
        <f>SUM(G66:G67)</f>
        <v>914749.79</v>
      </c>
      <c r="H68" s="15">
        <v>-83370</v>
      </c>
      <c r="I68" s="15">
        <f>SUM(I66:I67)</f>
        <v>831379.79</v>
      </c>
      <c r="J68" s="15">
        <v>-83370</v>
      </c>
      <c r="K68" s="15">
        <f>SUM(K66:K67)</f>
        <v>748009.79</v>
      </c>
      <c r="L68" s="15">
        <v>-83370</v>
      </c>
      <c r="M68" s="15">
        <f>SUM(M66:M67)</f>
        <v>664639.79</v>
      </c>
      <c r="N68" s="15">
        <v>-83370</v>
      </c>
      <c r="O68" s="15">
        <f>SUM(O66:O67)</f>
        <v>581269.79</v>
      </c>
      <c r="P68" s="15">
        <v>0</v>
      </c>
      <c r="Q68" s="15">
        <v>-83370</v>
      </c>
      <c r="R68" s="15">
        <f>SUM(R66:R67)</f>
        <v>-83370</v>
      </c>
      <c r="S68" s="15">
        <f>SUM(S66:S67)</f>
        <v>497899.79000000004</v>
      </c>
      <c r="T68" s="15">
        <v>0</v>
      </c>
      <c r="U68" s="15">
        <v>-83370</v>
      </c>
      <c r="V68" s="22">
        <f>SUM(V66:V67)</f>
        <v>-83370</v>
      </c>
      <c r="W68" s="22">
        <f>SUM(W66:W67)</f>
        <v>414529.79000000004</v>
      </c>
      <c r="X68" s="15">
        <v>-83370</v>
      </c>
      <c r="Y68" s="22">
        <f>SUM(Y66:Y67)</f>
        <v>331159.79000000004</v>
      </c>
      <c r="Z68" s="15">
        <v>0</v>
      </c>
      <c r="AA68" s="15">
        <v>0</v>
      </c>
      <c r="AB68" s="15">
        <v>0</v>
      </c>
      <c r="AC68" s="15">
        <v>-83370</v>
      </c>
      <c r="AD68" s="28">
        <f>SUM(AD66:AD67)</f>
        <v>-83370</v>
      </c>
      <c r="AE68" s="28">
        <f>SUM(AE66:AE67)</f>
        <v>247789.79000000004</v>
      </c>
      <c r="AF68" s="15">
        <v>-83370</v>
      </c>
      <c r="AG68" s="28">
        <f>SUM(AG66:AG67)</f>
        <v>164419.79000000004</v>
      </c>
      <c r="AH68" s="15">
        <v>-83370</v>
      </c>
      <c r="AI68" s="28">
        <f>SUM(AI66:AI67)</f>
        <v>81049.790000000037</v>
      </c>
      <c r="AJ68" s="15">
        <v>0</v>
      </c>
      <c r="AK68" s="15">
        <v>0.35</v>
      </c>
      <c r="AL68" s="15">
        <v>0</v>
      </c>
      <c r="AM68" s="15">
        <v>0</v>
      </c>
      <c r="AN68" s="15">
        <v>0</v>
      </c>
      <c r="AO68" s="15">
        <v>-0.14000000000000001</v>
      </c>
      <c r="AP68" s="15">
        <v>-81050.13</v>
      </c>
      <c r="AQ68" s="15">
        <v>0</v>
      </c>
      <c r="AR68" s="35">
        <f>SUM(AR66:AR67)</f>
        <v>-81049.919999999998</v>
      </c>
      <c r="AS68" s="35">
        <f>SUM(AS66:AS67)</f>
        <v>-0.12999999996100087</v>
      </c>
    </row>
    <row r="69" spans="1:45" x14ac:dyDescent="0.25">
      <c r="A69" s="3" t="s">
        <v>31</v>
      </c>
      <c r="B69" s="14"/>
      <c r="C69" s="14"/>
      <c r="D69" s="3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21"/>
      <c r="W69" s="21"/>
      <c r="X69" s="14"/>
      <c r="Y69" s="21"/>
      <c r="Z69" s="14"/>
      <c r="AA69" s="14"/>
      <c r="AB69" s="14"/>
      <c r="AC69" s="14"/>
      <c r="AD69" s="27"/>
      <c r="AE69" s="27"/>
      <c r="AF69" s="14"/>
      <c r="AG69" s="27"/>
      <c r="AH69" s="14"/>
      <c r="AI69" s="27"/>
      <c r="AJ69" s="14"/>
      <c r="AK69" s="14"/>
      <c r="AL69" s="14"/>
      <c r="AM69" s="14"/>
      <c r="AN69" s="14"/>
      <c r="AO69" s="14"/>
      <c r="AP69" s="14"/>
      <c r="AQ69" s="14"/>
      <c r="AR69" s="34"/>
      <c r="AS69" s="34"/>
    </row>
    <row r="70" spans="1:45" x14ac:dyDescent="0.25">
      <c r="A70" t="s">
        <v>91</v>
      </c>
      <c r="B70" s="14"/>
      <c r="C70" s="14"/>
      <c r="D70" s="3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21"/>
      <c r="W70" s="21"/>
      <c r="X70" s="14"/>
      <c r="Y70" s="21"/>
      <c r="Z70" s="14"/>
      <c r="AA70" s="14"/>
      <c r="AB70" s="14"/>
      <c r="AC70" s="14"/>
      <c r="AD70" s="27"/>
      <c r="AE70" s="27"/>
      <c r="AF70" s="14"/>
      <c r="AG70" s="27"/>
      <c r="AH70" s="14"/>
      <c r="AI70" s="27"/>
      <c r="AJ70" s="14"/>
      <c r="AK70" s="14"/>
      <c r="AL70" s="14"/>
      <c r="AM70" s="14"/>
      <c r="AN70" s="14"/>
      <c r="AO70" s="14"/>
      <c r="AP70" s="14"/>
      <c r="AQ70" s="14"/>
      <c r="AR70" s="34"/>
      <c r="AS70" s="34"/>
    </row>
    <row r="71" spans="1:45" x14ac:dyDescent="0.25">
      <c r="A71" t="s">
        <v>92</v>
      </c>
      <c r="B71" s="14">
        <v>8080397.7699999996</v>
      </c>
      <c r="C71" s="14">
        <v>-4091340.64</v>
      </c>
      <c r="D71" s="34"/>
      <c r="E71" s="14">
        <v>-35387.67</v>
      </c>
      <c r="F71" s="14">
        <f t="shared" ref="F71:F100" si="39">C71+E71</f>
        <v>-4126728.31</v>
      </c>
      <c r="G71" s="14">
        <f t="shared" ref="G71:G100" si="40">B71+F71</f>
        <v>3953669.4599999995</v>
      </c>
      <c r="H71" s="14">
        <v>-35387.65</v>
      </c>
      <c r="I71" s="14">
        <f t="shared" ref="I71:O100" si="41">G71+H71</f>
        <v>3918281.8099999996</v>
      </c>
      <c r="J71" s="14">
        <v>-45152.12</v>
      </c>
      <c r="K71" s="14">
        <f t="shared" si="41"/>
        <v>3873129.6899999995</v>
      </c>
      <c r="L71" s="14">
        <v>-45152.14</v>
      </c>
      <c r="M71" s="14">
        <f t="shared" si="41"/>
        <v>3827977.5499999993</v>
      </c>
      <c r="N71" s="14">
        <v>-45152.12</v>
      </c>
      <c r="O71" s="14">
        <f t="shared" si="41"/>
        <v>3782825.4299999992</v>
      </c>
      <c r="P71" s="14">
        <v>0</v>
      </c>
      <c r="Q71" s="14">
        <v>-45152.12</v>
      </c>
      <c r="R71" s="14">
        <f t="shared" ref="R71:R100" si="42">P71+Q71</f>
        <v>-45152.12</v>
      </c>
      <c r="S71" s="14">
        <f t="shared" ref="S71:S100" si="43">O71+R71</f>
        <v>3737673.3099999991</v>
      </c>
      <c r="T71" s="14">
        <v>0</v>
      </c>
      <c r="U71" s="14">
        <v>-45152.13</v>
      </c>
      <c r="V71" s="21">
        <f t="shared" ref="V71:V100" si="44">T71+U71</f>
        <v>-45152.13</v>
      </c>
      <c r="W71" s="21">
        <f t="shared" ref="W71:W100" si="45">S71+V71</f>
        <v>3692521.1799999992</v>
      </c>
      <c r="X71" s="14">
        <v>-45152.12</v>
      </c>
      <c r="Y71" s="21">
        <f t="shared" ref="Y71:Y100" si="46">W71+X71</f>
        <v>3647369.0599999991</v>
      </c>
      <c r="Z71" s="14">
        <v>0</v>
      </c>
      <c r="AA71" s="14">
        <v>0</v>
      </c>
      <c r="AB71" s="14">
        <v>0</v>
      </c>
      <c r="AC71" s="14">
        <v>-45152.14</v>
      </c>
      <c r="AD71" s="27">
        <f t="shared" ref="AD71:AD100" si="47">SUM(Z71:AC71)</f>
        <v>-45152.14</v>
      </c>
      <c r="AE71" s="27">
        <f t="shared" ref="AE71:AE100" si="48">Y71+AD71</f>
        <v>3602216.919999999</v>
      </c>
      <c r="AF71" s="14">
        <v>-45152.13</v>
      </c>
      <c r="AG71" s="27">
        <f t="shared" ref="AG71:AI100" si="49">AE71+AF71</f>
        <v>3557064.7899999991</v>
      </c>
      <c r="AH71" s="14">
        <v>-45152.12</v>
      </c>
      <c r="AI71" s="27">
        <f t="shared" si="49"/>
        <v>3511912.669999999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-45152.13</v>
      </c>
      <c r="AQ71" s="14">
        <v>0</v>
      </c>
      <c r="AR71" s="34">
        <f t="shared" ref="AR71:AR100" si="50">SUM(AJ71:AQ71)</f>
        <v>-45152.13</v>
      </c>
      <c r="AS71" s="34">
        <f t="shared" ref="AS71:AS100" si="51">AI71+AR71</f>
        <v>3466760.5399999991</v>
      </c>
    </row>
    <row r="72" spans="1:45" x14ac:dyDescent="0.25">
      <c r="A72" t="s">
        <v>93</v>
      </c>
      <c r="B72" s="14">
        <v>113280.71</v>
      </c>
      <c r="C72" s="14">
        <v>-57357.33</v>
      </c>
      <c r="D72" s="34"/>
      <c r="E72" s="14">
        <v>-233.13</v>
      </c>
      <c r="F72" s="14">
        <f t="shared" si="39"/>
        <v>-57590.46</v>
      </c>
      <c r="G72" s="14">
        <f t="shared" si="40"/>
        <v>55690.250000000007</v>
      </c>
      <c r="H72" s="14">
        <v>-233.12</v>
      </c>
      <c r="I72" s="14">
        <f t="shared" si="41"/>
        <v>55457.130000000005</v>
      </c>
      <c r="J72" s="14">
        <v>465.99</v>
      </c>
      <c r="K72" s="14">
        <f t="shared" si="41"/>
        <v>55923.12</v>
      </c>
      <c r="L72" s="14">
        <v>0</v>
      </c>
      <c r="M72" s="14">
        <f t="shared" si="41"/>
        <v>55923.12</v>
      </c>
      <c r="N72" s="14">
        <v>0</v>
      </c>
      <c r="O72" s="14">
        <f t="shared" si="41"/>
        <v>55923.12</v>
      </c>
      <c r="P72" s="14">
        <v>0.01</v>
      </c>
      <c r="Q72" s="14">
        <v>-0.01</v>
      </c>
      <c r="R72" s="14">
        <f t="shared" si="42"/>
        <v>0</v>
      </c>
      <c r="S72" s="14">
        <f t="shared" si="43"/>
        <v>55923.12</v>
      </c>
      <c r="T72" s="14">
        <v>0</v>
      </c>
      <c r="U72" s="14">
        <v>0</v>
      </c>
      <c r="V72" s="21">
        <f t="shared" si="44"/>
        <v>0</v>
      </c>
      <c r="W72" s="21">
        <f t="shared" si="45"/>
        <v>55923.12</v>
      </c>
      <c r="X72" s="14">
        <v>0</v>
      </c>
      <c r="Y72" s="21">
        <f t="shared" si="46"/>
        <v>55923.12</v>
      </c>
      <c r="Z72" s="14">
        <v>0</v>
      </c>
      <c r="AA72" s="14">
        <v>0</v>
      </c>
      <c r="AB72" s="14">
        <v>0</v>
      </c>
      <c r="AC72" s="14">
        <v>0</v>
      </c>
      <c r="AD72" s="27">
        <f t="shared" si="47"/>
        <v>0</v>
      </c>
      <c r="AE72" s="27">
        <f t="shared" si="48"/>
        <v>55923.12</v>
      </c>
      <c r="AF72" s="14">
        <v>0</v>
      </c>
      <c r="AG72" s="27">
        <f t="shared" si="49"/>
        <v>55923.12</v>
      </c>
      <c r="AH72" s="14">
        <v>0</v>
      </c>
      <c r="AI72" s="27">
        <f t="shared" si="49"/>
        <v>55923.12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-233.13</v>
      </c>
      <c r="AQ72" s="14">
        <v>0</v>
      </c>
      <c r="AR72" s="34">
        <f t="shared" si="50"/>
        <v>-233.13</v>
      </c>
      <c r="AS72" s="34">
        <f t="shared" si="51"/>
        <v>55689.990000000005</v>
      </c>
    </row>
    <row r="73" spans="1:45" x14ac:dyDescent="0.25">
      <c r="A73" t="s">
        <v>35</v>
      </c>
      <c r="B73" s="14">
        <v>0</v>
      </c>
      <c r="C73" s="14">
        <v>0</v>
      </c>
      <c r="D73" s="34"/>
      <c r="E73" s="14">
        <v>0</v>
      </c>
      <c r="F73" s="14">
        <f t="shared" si="39"/>
        <v>0</v>
      </c>
      <c r="G73" s="14">
        <f t="shared" si="40"/>
        <v>0</v>
      </c>
      <c r="H73" s="14">
        <v>0</v>
      </c>
      <c r="I73" s="14">
        <f t="shared" si="41"/>
        <v>0</v>
      </c>
      <c r="J73" s="14">
        <v>-0.01</v>
      </c>
      <c r="K73" s="14">
        <f t="shared" si="41"/>
        <v>-0.01</v>
      </c>
      <c r="L73" s="14">
        <v>0</v>
      </c>
      <c r="M73" s="14">
        <f t="shared" si="41"/>
        <v>-0.01</v>
      </c>
      <c r="N73" s="14">
        <v>0</v>
      </c>
      <c r="O73" s="14">
        <f t="shared" si="41"/>
        <v>-0.01</v>
      </c>
      <c r="P73" s="14">
        <v>-0.01</v>
      </c>
      <c r="Q73" s="14">
        <v>0.01</v>
      </c>
      <c r="R73" s="14">
        <f t="shared" si="42"/>
        <v>0</v>
      </c>
      <c r="S73" s="14">
        <f t="shared" si="43"/>
        <v>-0.01</v>
      </c>
      <c r="T73" s="14">
        <v>0</v>
      </c>
      <c r="U73" s="14">
        <v>0</v>
      </c>
      <c r="V73" s="21">
        <f t="shared" si="44"/>
        <v>0</v>
      </c>
      <c r="W73" s="21">
        <f t="shared" si="45"/>
        <v>-0.01</v>
      </c>
      <c r="X73" s="14">
        <v>0</v>
      </c>
      <c r="Y73" s="21">
        <f t="shared" si="46"/>
        <v>-0.01</v>
      </c>
      <c r="Z73" s="14">
        <v>0</v>
      </c>
      <c r="AA73" s="14">
        <v>0</v>
      </c>
      <c r="AB73" s="14">
        <v>0</v>
      </c>
      <c r="AC73" s="14">
        <v>0</v>
      </c>
      <c r="AD73" s="27">
        <f t="shared" si="47"/>
        <v>0</v>
      </c>
      <c r="AE73" s="27">
        <f t="shared" si="48"/>
        <v>-0.01</v>
      </c>
      <c r="AF73" s="14">
        <v>0.01</v>
      </c>
      <c r="AG73" s="27">
        <f t="shared" si="49"/>
        <v>0</v>
      </c>
      <c r="AH73" s="14">
        <v>0</v>
      </c>
      <c r="AI73" s="27">
        <f t="shared" si="49"/>
        <v>0</v>
      </c>
      <c r="AJ73" s="14">
        <v>0.01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-0.01</v>
      </c>
      <c r="AQ73" s="14">
        <v>0</v>
      </c>
      <c r="AR73" s="34">
        <f t="shared" si="50"/>
        <v>0</v>
      </c>
      <c r="AS73" s="34">
        <f t="shared" si="51"/>
        <v>0</v>
      </c>
    </row>
    <row r="74" spans="1:45" x14ac:dyDescent="0.25">
      <c r="A74" t="s">
        <v>83</v>
      </c>
      <c r="B74" s="14">
        <v>0</v>
      </c>
      <c r="C74" s="14">
        <v>0</v>
      </c>
      <c r="D74" s="34"/>
      <c r="E74" s="14">
        <v>0</v>
      </c>
      <c r="F74" s="14">
        <f t="shared" si="39"/>
        <v>0</v>
      </c>
      <c r="G74" s="14">
        <f t="shared" si="40"/>
        <v>0</v>
      </c>
      <c r="H74" s="14">
        <v>0</v>
      </c>
      <c r="I74" s="14">
        <f t="shared" si="41"/>
        <v>0</v>
      </c>
      <c r="J74" s="14">
        <v>0.01</v>
      </c>
      <c r="K74" s="14">
        <f t="shared" si="41"/>
        <v>0.01</v>
      </c>
      <c r="L74" s="14">
        <v>0</v>
      </c>
      <c r="M74" s="14">
        <f t="shared" si="41"/>
        <v>0.01</v>
      </c>
      <c r="N74" s="14">
        <v>-0.01</v>
      </c>
      <c r="O74" s="14">
        <f t="shared" si="41"/>
        <v>0</v>
      </c>
      <c r="P74" s="14">
        <v>0</v>
      </c>
      <c r="Q74" s="14">
        <v>0</v>
      </c>
      <c r="R74" s="14">
        <f t="shared" si="42"/>
        <v>0</v>
      </c>
      <c r="S74" s="14">
        <f t="shared" si="43"/>
        <v>0</v>
      </c>
      <c r="T74" s="14">
        <v>0</v>
      </c>
      <c r="U74" s="14">
        <v>0</v>
      </c>
      <c r="V74" s="21">
        <f t="shared" si="44"/>
        <v>0</v>
      </c>
      <c r="W74" s="21">
        <f t="shared" si="45"/>
        <v>0</v>
      </c>
      <c r="X74" s="14">
        <v>0.01</v>
      </c>
      <c r="Y74" s="21">
        <f t="shared" si="46"/>
        <v>0.01</v>
      </c>
      <c r="Z74" s="14">
        <v>0.01</v>
      </c>
      <c r="AA74" s="14">
        <v>0</v>
      </c>
      <c r="AB74" s="14">
        <v>0</v>
      </c>
      <c r="AC74" s="14">
        <v>-0.01</v>
      </c>
      <c r="AD74" s="27">
        <f t="shared" si="47"/>
        <v>0</v>
      </c>
      <c r="AE74" s="27">
        <f t="shared" si="48"/>
        <v>0.01</v>
      </c>
      <c r="AF74" s="14">
        <v>-0.01</v>
      </c>
      <c r="AG74" s="27">
        <f t="shared" si="49"/>
        <v>0</v>
      </c>
      <c r="AH74" s="14">
        <v>0</v>
      </c>
      <c r="AI74" s="27">
        <f t="shared" si="49"/>
        <v>0</v>
      </c>
      <c r="AJ74" s="14">
        <v>-0.01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0.01</v>
      </c>
      <c r="AQ74" s="14">
        <v>0</v>
      </c>
      <c r="AR74" s="34">
        <f t="shared" si="50"/>
        <v>0</v>
      </c>
      <c r="AS74" s="34">
        <f t="shared" si="51"/>
        <v>0</v>
      </c>
    </row>
    <row r="75" spans="1:45" x14ac:dyDescent="0.25">
      <c r="A75" t="s">
        <v>84</v>
      </c>
      <c r="B75" s="14">
        <v>-0.01</v>
      </c>
      <c r="C75" s="14">
        <v>0</v>
      </c>
      <c r="D75" s="34"/>
      <c r="E75" s="14">
        <v>0</v>
      </c>
      <c r="F75" s="14">
        <f t="shared" si="39"/>
        <v>0</v>
      </c>
      <c r="G75" s="14">
        <f t="shared" si="40"/>
        <v>-0.01</v>
      </c>
      <c r="H75" s="14">
        <v>0</v>
      </c>
      <c r="I75" s="14">
        <f t="shared" si="41"/>
        <v>-0.01</v>
      </c>
      <c r="J75" s="14">
        <v>0</v>
      </c>
      <c r="K75" s="14">
        <f t="shared" si="41"/>
        <v>-0.01</v>
      </c>
      <c r="L75" s="14">
        <v>0</v>
      </c>
      <c r="M75" s="14">
        <f t="shared" si="41"/>
        <v>-0.01</v>
      </c>
      <c r="N75" s="14">
        <v>0</v>
      </c>
      <c r="O75" s="14">
        <f t="shared" si="41"/>
        <v>-0.01</v>
      </c>
      <c r="P75" s="14">
        <v>0</v>
      </c>
      <c r="Q75" s="14">
        <v>0</v>
      </c>
      <c r="R75" s="14">
        <f t="shared" si="42"/>
        <v>0</v>
      </c>
      <c r="S75" s="14">
        <f t="shared" si="43"/>
        <v>-0.01</v>
      </c>
      <c r="T75" s="14">
        <v>0</v>
      </c>
      <c r="U75" s="14">
        <v>0</v>
      </c>
      <c r="V75" s="21">
        <f t="shared" si="44"/>
        <v>0</v>
      </c>
      <c r="W75" s="21">
        <f t="shared" si="45"/>
        <v>-0.01</v>
      </c>
      <c r="X75" s="14">
        <v>0</v>
      </c>
      <c r="Y75" s="21">
        <f t="shared" si="46"/>
        <v>-0.01</v>
      </c>
      <c r="Z75" s="14">
        <v>0</v>
      </c>
      <c r="AA75" s="14">
        <v>0</v>
      </c>
      <c r="AB75" s="14">
        <v>0</v>
      </c>
      <c r="AC75" s="14">
        <v>0</v>
      </c>
      <c r="AD75" s="27">
        <f t="shared" si="47"/>
        <v>0</v>
      </c>
      <c r="AE75" s="27">
        <f t="shared" si="48"/>
        <v>-0.01</v>
      </c>
      <c r="AF75" s="14">
        <v>0</v>
      </c>
      <c r="AG75" s="27">
        <f t="shared" si="49"/>
        <v>-0.01</v>
      </c>
      <c r="AH75" s="14">
        <v>0</v>
      </c>
      <c r="AI75" s="27">
        <f t="shared" si="49"/>
        <v>-0.01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34">
        <f t="shared" si="50"/>
        <v>0</v>
      </c>
      <c r="AS75" s="34">
        <f t="shared" si="51"/>
        <v>-0.01</v>
      </c>
    </row>
    <row r="76" spans="1:45" x14ac:dyDescent="0.25">
      <c r="A76" t="s">
        <v>94</v>
      </c>
      <c r="B76" s="14">
        <v>0.03</v>
      </c>
      <c r="C76" s="14">
        <v>0</v>
      </c>
      <c r="D76" s="34"/>
      <c r="E76" s="14">
        <v>0.01</v>
      </c>
      <c r="F76" s="14">
        <f t="shared" si="39"/>
        <v>0.01</v>
      </c>
      <c r="G76" s="14">
        <f t="shared" si="40"/>
        <v>0.04</v>
      </c>
      <c r="H76" s="14">
        <v>-0.01</v>
      </c>
      <c r="I76" s="14">
        <f t="shared" si="41"/>
        <v>0.03</v>
      </c>
      <c r="J76" s="14">
        <v>0</v>
      </c>
      <c r="K76" s="14">
        <f t="shared" si="41"/>
        <v>0.03</v>
      </c>
      <c r="L76" s="14">
        <v>0.01</v>
      </c>
      <c r="M76" s="14">
        <f t="shared" si="41"/>
        <v>0.04</v>
      </c>
      <c r="N76" s="14">
        <v>-0.01</v>
      </c>
      <c r="O76" s="14">
        <f t="shared" si="41"/>
        <v>0.03</v>
      </c>
      <c r="P76" s="14">
        <v>0</v>
      </c>
      <c r="Q76" s="14">
        <v>0</v>
      </c>
      <c r="R76" s="14">
        <f t="shared" si="42"/>
        <v>0</v>
      </c>
      <c r="S76" s="14">
        <f t="shared" si="43"/>
        <v>0.03</v>
      </c>
      <c r="T76" s="14">
        <v>0</v>
      </c>
      <c r="U76" s="14">
        <v>0</v>
      </c>
      <c r="V76" s="21">
        <f t="shared" si="44"/>
        <v>0</v>
      </c>
      <c r="W76" s="21">
        <f t="shared" si="45"/>
        <v>0.03</v>
      </c>
      <c r="X76" s="14">
        <v>0</v>
      </c>
      <c r="Y76" s="21">
        <f t="shared" si="46"/>
        <v>0.03</v>
      </c>
      <c r="Z76" s="14">
        <v>0</v>
      </c>
      <c r="AA76" s="14">
        <v>0</v>
      </c>
      <c r="AB76" s="14">
        <v>0</v>
      </c>
      <c r="AC76" s="14">
        <v>0</v>
      </c>
      <c r="AD76" s="27">
        <f t="shared" si="47"/>
        <v>0</v>
      </c>
      <c r="AE76" s="27">
        <f t="shared" si="48"/>
        <v>0.03</v>
      </c>
      <c r="AF76" s="14">
        <v>0</v>
      </c>
      <c r="AG76" s="27">
        <f t="shared" si="49"/>
        <v>0.03</v>
      </c>
      <c r="AH76" s="14">
        <v>0</v>
      </c>
      <c r="AI76" s="27">
        <f t="shared" si="49"/>
        <v>0.03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34">
        <f t="shared" si="50"/>
        <v>0</v>
      </c>
      <c r="AS76" s="34">
        <f t="shared" si="51"/>
        <v>0.03</v>
      </c>
    </row>
    <row r="77" spans="1:45" x14ac:dyDescent="0.25">
      <c r="A77" t="s">
        <v>38</v>
      </c>
      <c r="B77" s="14">
        <v>0.01</v>
      </c>
      <c r="C77" s="14">
        <v>0</v>
      </c>
      <c r="D77" s="34"/>
      <c r="E77" s="14">
        <v>0.01</v>
      </c>
      <c r="F77" s="14">
        <f t="shared" si="39"/>
        <v>0.01</v>
      </c>
      <c r="G77" s="14">
        <f t="shared" si="40"/>
        <v>0.02</v>
      </c>
      <c r="H77" s="14">
        <v>-0.01</v>
      </c>
      <c r="I77" s="14">
        <f t="shared" si="41"/>
        <v>0.01</v>
      </c>
      <c r="J77" s="14">
        <v>0.02</v>
      </c>
      <c r="K77" s="14">
        <f t="shared" si="41"/>
        <v>0.03</v>
      </c>
      <c r="L77" s="14">
        <v>0</v>
      </c>
      <c r="M77" s="14">
        <f t="shared" si="41"/>
        <v>0.03</v>
      </c>
      <c r="N77" s="14">
        <v>-0.01</v>
      </c>
      <c r="O77" s="14">
        <f t="shared" si="41"/>
        <v>1.9999999999999997E-2</v>
      </c>
      <c r="P77" s="14">
        <v>0.01</v>
      </c>
      <c r="Q77" s="14">
        <v>-0.01</v>
      </c>
      <c r="R77" s="14">
        <f t="shared" si="42"/>
        <v>0</v>
      </c>
      <c r="S77" s="14">
        <f t="shared" si="43"/>
        <v>1.9999999999999997E-2</v>
      </c>
      <c r="T77" s="14">
        <v>0</v>
      </c>
      <c r="U77" s="14">
        <v>0</v>
      </c>
      <c r="V77" s="21">
        <f t="shared" si="44"/>
        <v>0</v>
      </c>
      <c r="W77" s="21">
        <f t="shared" si="45"/>
        <v>1.9999999999999997E-2</v>
      </c>
      <c r="X77" s="14">
        <v>0</v>
      </c>
      <c r="Y77" s="21">
        <f t="shared" si="46"/>
        <v>1.9999999999999997E-2</v>
      </c>
      <c r="Z77" s="14">
        <v>0</v>
      </c>
      <c r="AA77" s="14">
        <v>0</v>
      </c>
      <c r="AB77" s="14">
        <v>0</v>
      </c>
      <c r="AC77" s="14">
        <v>-0.01</v>
      </c>
      <c r="AD77" s="27">
        <f t="shared" si="47"/>
        <v>-0.01</v>
      </c>
      <c r="AE77" s="27">
        <f t="shared" si="48"/>
        <v>9.9999999999999967E-3</v>
      </c>
      <c r="AF77" s="14">
        <v>0.02</v>
      </c>
      <c r="AG77" s="27">
        <f t="shared" si="49"/>
        <v>0.03</v>
      </c>
      <c r="AH77" s="14">
        <v>0</v>
      </c>
      <c r="AI77" s="27">
        <f t="shared" si="49"/>
        <v>0.03</v>
      </c>
      <c r="AJ77" s="14">
        <v>0.01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-0.02</v>
      </c>
      <c r="AQ77" s="14">
        <v>0</v>
      </c>
      <c r="AR77" s="34">
        <f t="shared" si="50"/>
        <v>-0.01</v>
      </c>
      <c r="AS77" s="34">
        <f t="shared" si="51"/>
        <v>1.9999999999999997E-2</v>
      </c>
    </row>
    <row r="78" spans="1:45" x14ac:dyDescent="0.25">
      <c r="A78" t="s">
        <v>42</v>
      </c>
      <c r="B78" s="14">
        <v>0</v>
      </c>
      <c r="C78" s="14">
        <v>0</v>
      </c>
      <c r="D78" s="34"/>
      <c r="E78" s="14">
        <v>0.01</v>
      </c>
      <c r="F78" s="14">
        <f t="shared" si="39"/>
        <v>0.01</v>
      </c>
      <c r="G78" s="14">
        <f t="shared" si="40"/>
        <v>0.01</v>
      </c>
      <c r="H78" s="14">
        <v>0</v>
      </c>
      <c r="I78" s="14">
        <f t="shared" si="41"/>
        <v>0.01</v>
      </c>
      <c r="J78" s="14">
        <v>-0.01</v>
      </c>
      <c r="K78" s="14">
        <f t="shared" si="41"/>
        <v>0</v>
      </c>
      <c r="L78" s="14">
        <v>0.01</v>
      </c>
      <c r="M78" s="14">
        <f t="shared" si="41"/>
        <v>0.01</v>
      </c>
      <c r="N78" s="14">
        <v>-0.01</v>
      </c>
      <c r="O78" s="14">
        <f t="shared" si="41"/>
        <v>0</v>
      </c>
      <c r="P78" s="14">
        <v>0</v>
      </c>
      <c r="Q78" s="14">
        <v>0.01</v>
      </c>
      <c r="R78" s="14">
        <f t="shared" si="42"/>
        <v>0.01</v>
      </c>
      <c r="S78" s="14">
        <f t="shared" si="43"/>
        <v>0.01</v>
      </c>
      <c r="T78" s="14">
        <v>0.01</v>
      </c>
      <c r="U78" s="14">
        <v>-0.03</v>
      </c>
      <c r="V78" s="21">
        <f t="shared" si="44"/>
        <v>-1.9999999999999997E-2</v>
      </c>
      <c r="W78" s="21">
        <f t="shared" si="45"/>
        <v>-9.9999999999999967E-3</v>
      </c>
      <c r="X78" s="14">
        <v>0.01</v>
      </c>
      <c r="Y78" s="21">
        <f t="shared" si="46"/>
        <v>0</v>
      </c>
      <c r="Z78" s="14">
        <v>-0.01</v>
      </c>
      <c r="AA78" s="14">
        <v>0</v>
      </c>
      <c r="AB78" s="14">
        <v>0</v>
      </c>
      <c r="AC78" s="14">
        <v>0.02</v>
      </c>
      <c r="AD78" s="27">
        <f t="shared" si="47"/>
        <v>0.01</v>
      </c>
      <c r="AE78" s="27">
        <f t="shared" si="48"/>
        <v>0.01</v>
      </c>
      <c r="AF78" s="14">
        <v>0</v>
      </c>
      <c r="AG78" s="27">
        <f t="shared" si="49"/>
        <v>0.01</v>
      </c>
      <c r="AH78" s="14">
        <v>-0.01</v>
      </c>
      <c r="AI78" s="27">
        <f t="shared" si="49"/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34">
        <f t="shared" si="50"/>
        <v>0</v>
      </c>
      <c r="AS78" s="34">
        <f t="shared" si="51"/>
        <v>0</v>
      </c>
    </row>
    <row r="79" spans="1:45" x14ac:dyDescent="0.25">
      <c r="A79" t="s">
        <v>43</v>
      </c>
      <c r="B79" s="14">
        <v>-0.06</v>
      </c>
      <c r="C79" s="14">
        <v>0</v>
      </c>
      <c r="D79" s="34"/>
      <c r="E79" s="14">
        <v>-0.01</v>
      </c>
      <c r="F79" s="14">
        <f t="shared" si="39"/>
        <v>-0.01</v>
      </c>
      <c r="G79" s="14">
        <f t="shared" si="40"/>
        <v>-6.9999999999999993E-2</v>
      </c>
      <c r="H79" s="14">
        <v>0.02</v>
      </c>
      <c r="I79" s="14">
        <f t="shared" si="41"/>
        <v>-4.9999999999999989E-2</v>
      </c>
      <c r="J79" s="14">
        <v>-0.01</v>
      </c>
      <c r="K79" s="14">
        <f t="shared" si="41"/>
        <v>-5.9999999999999991E-2</v>
      </c>
      <c r="L79" s="14">
        <v>0.01</v>
      </c>
      <c r="M79" s="14">
        <f t="shared" si="41"/>
        <v>-4.9999999999999989E-2</v>
      </c>
      <c r="N79" s="14">
        <v>-0.01</v>
      </c>
      <c r="O79" s="14">
        <f t="shared" si="41"/>
        <v>-5.9999999999999991E-2</v>
      </c>
      <c r="P79" s="14">
        <v>0</v>
      </c>
      <c r="Q79" s="14">
        <v>0.01</v>
      </c>
      <c r="R79" s="14">
        <f t="shared" si="42"/>
        <v>0.01</v>
      </c>
      <c r="S79" s="14">
        <f t="shared" si="43"/>
        <v>-4.9999999999999989E-2</v>
      </c>
      <c r="T79" s="14">
        <v>0.01</v>
      </c>
      <c r="U79" s="14">
        <v>-0.01</v>
      </c>
      <c r="V79" s="21">
        <f t="shared" si="44"/>
        <v>0</v>
      </c>
      <c r="W79" s="21">
        <f t="shared" si="45"/>
        <v>-4.9999999999999989E-2</v>
      </c>
      <c r="X79" s="14">
        <v>-0.01</v>
      </c>
      <c r="Y79" s="21">
        <f t="shared" si="46"/>
        <v>-5.9999999999999991E-2</v>
      </c>
      <c r="Z79" s="14">
        <v>-0.01</v>
      </c>
      <c r="AA79" s="14">
        <v>0</v>
      </c>
      <c r="AB79" s="14">
        <v>0</v>
      </c>
      <c r="AC79" s="14">
        <v>0.01</v>
      </c>
      <c r="AD79" s="27">
        <f t="shared" si="47"/>
        <v>0</v>
      </c>
      <c r="AE79" s="27">
        <f t="shared" si="48"/>
        <v>-5.9999999999999991E-2</v>
      </c>
      <c r="AF79" s="14">
        <v>0</v>
      </c>
      <c r="AG79" s="27">
        <f t="shared" si="49"/>
        <v>-5.9999999999999991E-2</v>
      </c>
      <c r="AH79" s="14">
        <v>0</v>
      </c>
      <c r="AI79" s="27">
        <f t="shared" si="49"/>
        <v>-5.9999999999999991E-2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-0.01</v>
      </c>
      <c r="AQ79" s="14">
        <v>0</v>
      </c>
      <c r="AR79" s="34">
        <f t="shared" si="50"/>
        <v>-0.01</v>
      </c>
      <c r="AS79" s="34">
        <f t="shared" si="51"/>
        <v>-6.9999999999999993E-2</v>
      </c>
    </row>
    <row r="80" spans="1:45" x14ac:dyDescent="0.25">
      <c r="A80" t="s">
        <v>44</v>
      </c>
      <c r="B80" s="14">
        <v>0</v>
      </c>
      <c r="C80" s="14">
        <v>0</v>
      </c>
      <c r="D80" s="34"/>
      <c r="E80" s="14">
        <v>0</v>
      </c>
      <c r="F80" s="14">
        <f t="shared" si="39"/>
        <v>0</v>
      </c>
      <c r="G80" s="14">
        <f t="shared" si="40"/>
        <v>0</v>
      </c>
      <c r="H80" s="14">
        <v>0</v>
      </c>
      <c r="I80" s="14">
        <f t="shared" si="41"/>
        <v>0</v>
      </c>
      <c r="J80" s="14">
        <v>0.01</v>
      </c>
      <c r="K80" s="14">
        <f t="shared" si="41"/>
        <v>0.01</v>
      </c>
      <c r="L80" s="14">
        <v>0</v>
      </c>
      <c r="M80" s="14">
        <f t="shared" si="41"/>
        <v>0.01</v>
      </c>
      <c r="N80" s="14">
        <v>0</v>
      </c>
      <c r="O80" s="14">
        <f t="shared" si="41"/>
        <v>0.01</v>
      </c>
      <c r="P80" s="14">
        <v>0.01</v>
      </c>
      <c r="Q80" s="14">
        <v>-0.01</v>
      </c>
      <c r="R80" s="14">
        <f t="shared" si="42"/>
        <v>0</v>
      </c>
      <c r="S80" s="14">
        <f t="shared" si="43"/>
        <v>0.01</v>
      </c>
      <c r="T80" s="14">
        <v>0</v>
      </c>
      <c r="U80" s="14">
        <v>0</v>
      </c>
      <c r="V80" s="21">
        <f t="shared" si="44"/>
        <v>0</v>
      </c>
      <c r="W80" s="21">
        <f t="shared" si="45"/>
        <v>0.01</v>
      </c>
      <c r="X80" s="14">
        <v>0</v>
      </c>
      <c r="Y80" s="21">
        <f t="shared" si="46"/>
        <v>0.01</v>
      </c>
      <c r="Z80" s="14">
        <v>0</v>
      </c>
      <c r="AA80" s="14">
        <v>0</v>
      </c>
      <c r="AB80" s="14">
        <v>0</v>
      </c>
      <c r="AC80" s="14">
        <v>0</v>
      </c>
      <c r="AD80" s="27">
        <f t="shared" si="47"/>
        <v>0</v>
      </c>
      <c r="AE80" s="27">
        <f t="shared" si="48"/>
        <v>0.01</v>
      </c>
      <c r="AF80" s="14">
        <v>0</v>
      </c>
      <c r="AG80" s="27">
        <f t="shared" si="49"/>
        <v>0.01</v>
      </c>
      <c r="AH80" s="14">
        <v>0</v>
      </c>
      <c r="AI80" s="27">
        <f t="shared" si="49"/>
        <v>0.01</v>
      </c>
      <c r="AJ80" s="14">
        <v>0</v>
      </c>
      <c r="AK80" s="14">
        <v>0</v>
      </c>
      <c r="AL80" s="14">
        <v>0</v>
      </c>
      <c r="AM80" s="14">
        <v>0</v>
      </c>
      <c r="AN80" s="14">
        <v>0</v>
      </c>
      <c r="AO80" s="14">
        <v>0</v>
      </c>
      <c r="AP80" s="14">
        <v>-0.01</v>
      </c>
      <c r="AQ80" s="14">
        <v>0</v>
      </c>
      <c r="AR80" s="34">
        <f t="shared" si="50"/>
        <v>-0.01</v>
      </c>
      <c r="AS80" s="34">
        <f t="shared" si="51"/>
        <v>0</v>
      </c>
    </row>
    <row r="81" spans="1:45" x14ac:dyDescent="0.25">
      <c r="A81" t="s">
        <v>45</v>
      </c>
      <c r="B81" s="14">
        <v>-0.02</v>
      </c>
      <c r="C81" s="14">
        <v>0</v>
      </c>
      <c r="D81" s="34"/>
      <c r="E81" s="14">
        <v>0</v>
      </c>
      <c r="F81" s="14">
        <f t="shared" si="39"/>
        <v>0</v>
      </c>
      <c r="G81" s="14">
        <f t="shared" si="40"/>
        <v>-0.02</v>
      </c>
      <c r="H81" s="14">
        <v>0</v>
      </c>
      <c r="I81" s="14">
        <f t="shared" si="41"/>
        <v>-0.02</v>
      </c>
      <c r="J81" s="14">
        <v>0</v>
      </c>
      <c r="K81" s="14">
        <f t="shared" si="41"/>
        <v>-0.02</v>
      </c>
      <c r="L81" s="14">
        <v>0</v>
      </c>
      <c r="M81" s="14">
        <f t="shared" si="41"/>
        <v>-0.02</v>
      </c>
      <c r="N81" s="14">
        <v>0</v>
      </c>
      <c r="O81" s="14">
        <f t="shared" si="41"/>
        <v>-0.02</v>
      </c>
      <c r="P81" s="14">
        <v>0</v>
      </c>
      <c r="Q81" s="14">
        <v>0</v>
      </c>
      <c r="R81" s="14">
        <f t="shared" si="42"/>
        <v>0</v>
      </c>
      <c r="S81" s="14">
        <f t="shared" si="43"/>
        <v>-0.02</v>
      </c>
      <c r="T81" s="14">
        <v>0</v>
      </c>
      <c r="U81" s="14">
        <v>0.01</v>
      </c>
      <c r="V81" s="21">
        <f t="shared" si="44"/>
        <v>0.01</v>
      </c>
      <c r="W81" s="21">
        <f t="shared" si="45"/>
        <v>-0.01</v>
      </c>
      <c r="X81" s="14">
        <v>-0.01</v>
      </c>
      <c r="Y81" s="21">
        <f t="shared" si="46"/>
        <v>-0.02</v>
      </c>
      <c r="Z81" s="14">
        <v>0</v>
      </c>
      <c r="AA81" s="14">
        <v>0</v>
      </c>
      <c r="AB81" s="14">
        <v>0</v>
      </c>
      <c r="AC81" s="14">
        <v>0</v>
      </c>
      <c r="AD81" s="27">
        <f t="shared" si="47"/>
        <v>0</v>
      </c>
      <c r="AE81" s="27">
        <f t="shared" si="48"/>
        <v>-0.02</v>
      </c>
      <c r="AF81" s="14">
        <v>0</v>
      </c>
      <c r="AG81" s="27">
        <f t="shared" si="49"/>
        <v>-0.02</v>
      </c>
      <c r="AH81" s="14">
        <v>0.01</v>
      </c>
      <c r="AI81" s="27">
        <f t="shared" si="49"/>
        <v>-0.01</v>
      </c>
      <c r="AJ81" s="14">
        <v>0.01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-0.02</v>
      </c>
      <c r="AQ81" s="14">
        <v>0</v>
      </c>
      <c r="AR81" s="34">
        <f t="shared" si="50"/>
        <v>-0.01</v>
      </c>
      <c r="AS81" s="34">
        <f t="shared" si="51"/>
        <v>-0.02</v>
      </c>
    </row>
    <row r="82" spans="1:45" x14ac:dyDescent="0.25">
      <c r="A82" t="s">
        <v>47</v>
      </c>
      <c r="B82" s="14">
        <v>-0.02</v>
      </c>
      <c r="C82" s="14">
        <v>0</v>
      </c>
      <c r="D82" s="34"/>
      <c r="E82" s="14">
        <v>0</v>
      </c>
      <c r="F82" s="14">
        <f t="shared" si="39"/>
        <v>0</v>
      </c>
      <c r="G82" s="14">
        <f t="shared" si="40"/>
        <v>-0.02</v>
      </c>
      <c r="H82" s="14">
        <v>0</v>
      </c>
      <c r="I82" s="14">
        <f t="shared" si="41"/>
        <v>-0.02</v>
      </c>
      <c r="J82" s="14">
        <v>0</v>
      </c>
      <c r="K82" s="14">
        <f t="shared" si="41"/>
        <v>-0.02</v>
      </c>
      <c r="L82" s="14">
        <v>0</v>
      </c>
      <c r="M82" s="14">
        <f t="shared" si="41"/>
        <v>-0.02</v>
      </c>
      <c r="N82" s="14">
        <v>0</v>
      </c>
      <c r="O82" s="14">
        <f t="shared" si="41"/>
        <v>-0.02</v>
      </c>
      <c r="P82" s="14">
        <v>0</v>
      </c>
      <c r="Q82" s="14">
        <v>0</v>
      </c>
      <c r="R82" s="14">
        <f t="shared" si="42"/>
        <v>0</v>
      </c>
      <c r="S82" s="14">
        <f t="shared" si="43"/>
        <v>-0.02</v>
      </c>
      <c r="T82" s="14">
        <v>0</v>
      </c>
      <c r="U82" s="14">
        <v>0</v>
      </c>
      <c r="V82" s="21">
        <f t="shared" si="44"/>
        <v>0</v>
      </c>
      <c r="W82" s="21">
        <f t="shared" si="45"/>
        <v>-0.02</v>
      </c>
      <c r="X82" s="14">
        <v>0</v>
      </c>
      <c r="Y82" s="21">
        <f t="shared" si="46"/>
        <v>-0.02</v>
      </c>
      <c r="Z82" s="14">
        <v>0</v>
      </c>
      <c r="AA82" s="14">
        <v>0</v>
      </c>
      <c r="AB82" s="14">
        <v>0</v>
      </c>
      <c r="AC82" s="14">
        <v>0</v>
      </c>
      <c r="AD82" s="27">
        <f t="shared" si="47"/>
        <v>0</v>
      </c>
      <c r="AE82" s="27">
        <f t="shared" si="48"/>
        <v>-0.02</v>
      </c>
      <c r="AF82" s="14">
        <v>0</v>
      </c>
      <c r="AG82" s="27">
        <f t="shared" si="49"/>
        <v>-0.02</v>
      </c>
      <c r="AH82" s="14">
        <v>0</v>
      </c>
      <c r="AI82" s="27">
        <f t="shared" si="49"/>
        <v>-0.02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34">
        <f t="shared" si="50"/>
        <v>0</v>
      </c>
      <c r="AS82" s="34">
        <f t="shared" si="51"/>
        <v>-0.02</v>
      </c>
    </row>
    <row r="83" spans="1:45" x14ac:dyDescent="0.25">
      <c r="A83" t="s">
        <v>49</v>
      </c>
      <c r="B83" s="14">
        <v>-0.01</v>
      </c>
      <c r="C83" s="14">
        <v>0</v>
      </c>
      <c r="D83" s="34"/>
      <c r="E83" s="14">
        <v>0</v>
      </c>
      <c r="F83" s="14">
        <f t="shared" si="39"/>
        <v>0</v>
      </c>
      <c r="G83" s="14">
        <f t="shared" si="40"/>
        <v>-0.01</v>
      </c>
      <c r="H83" s="14">
        <v>0</v>
      </c>
      <c r="I83" s="14">
        <f t="shared" si="41"/>
        <v>-0.01</v>
      </c>
      <c r="J83" s="14">
        <v>0</v>
      </c>
      <c r="K83" s="14">
        <f t="shared" si="41"/>
        <v>-0.01</v>
      </c>
      <c r="L83" s="14">
        <v>0</v>
      </c>
      <c r="M83" s="14">
        <f t="shared" si="41"/>
        <v>-0.01</v>
      </c>
      <c r="N83" s="14">
        <v>0</v>
      </c>
      <c r="O83" s="14">
        <f t="shared" si="41"/>
        <v>-0.01</v>
      </c>
      <c r="P83" s="14">
        <v>0</v>
      </c>
      <c r="Q83" s="14">
        <v>0.01</v>
      </c>
      <c r="R83" s="14">
        <f t="shared" si="42"/>
        <v>0.01</v>
      </c>
      <c r="S83" s="14">
        <f t="shared" si="43"/>
        <v>0</v>
      </c>
      <c r="T83" s="14">
        <v>0.01</v>
      </c>
      <c r="U83" s="14">
        <v>-0.02</v>
      </c>
      <c r="V83" s="21">
        <f t="shared" si="44"/>
        <v>-0.01</v>
      </c>
      <c r="W83" s="21">
        <f t="shared" si="45"/>
        <v>-0.01</v>
      </c>
      <c r="X83" s="14">
        <v>0</v>
      </c>
      <c r="Y83" s="21">
        <f t="shared" si="46"/>
        <v>-0.01</v>
      </c>
      <c r="Z83" s="14">
        <v>-0.01</v>
      </c>
      <c r="AA83" s="14">
        <v>0</v>
      </c>
      <c r="AB83" s="14">
        <v>0</v>
      </c>
      <c r="AC83" s="14">
        <v>0.01</v>
      </c>
      <c r="AD83" s="27">
        <f t="shared" si="47"/>
        <v>0</v>
      </c>
      <c r="AE83" s="27">
        <f t="shared" si="48"/>
        <v>-0.01</v>
      </c>
      <c r="AF83" s="14">
        <v>0</v>
      </c>
      <c r="AG83" s="27">
        <f t="shared" si="49"/>
        <v>-0.01</v>
      </c>
      <c r="AH83" s="14">
        <v>0.01</v>
      </c>
      <c r="AI83" s="27">
        <f t="shared" si="49"/>
        <v>0</v>
      </c>
      <c r="AJ83" s="14">
        <v>0.01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-0.02</v>
      </c>
      <c r="AQ83" s="14">
        <v>0</v>
      </c>
      <c r="AR83" s="34">
        <f t="shared" si="50"/>
        <v>-0.01</v>
      </c>
      <c r="AS83" s="34">
        <f t="shared" si="51"/>
        <v>-0.01</v>
      </c>
    </row>
    <row r="84" spans="1:45" x14ac:dyDescent="0.25">
      <c r="A84" t="s">
        <v>51</v>
      </c>
      <c r="B84" s="14">
        <v>0.02</v>
      </c>
      <c r="C84" s="14">
        <v>0</v>
      </c>
      <c r="D84" s="34"/>
      <c r="E84" s="14">
        <v>-0.01</v>
      </c>
      <c r="F84" s="14">
        <f t="shared" si="39"/>
        <v>-0.01</v>
      </c>
      <c r="G84" s="14">
        <f t="shared" si="40"/>
        <v>0.01</v>
      </c>
      <c r="H84" s="14">
        <v>0.01</v>
      </c>
      <c r="I84" s="14">
        <f t="shared" si="41"/>
        <v>0.02</v>
      </c>
      <c r="J84" s="14">
        <v>-0.01</v>
      </c>
      <c r="K84" s="14">
        <f t="shared" si="41"/>
        <v>0.01</v>
      </c>
      <c r="L84" s="14">
        <v>-0.01</v>
      </c>
      <c r="M84" s="14">
        <f t="shared" si="41"/>
        <v>0</v>
      </c>
      <c r="N84" s="14">
        <v>0.01</v>
      </c>
      <c r="O84" s="14">
        <f t="shared" si="41"/>
        <v>0.01</v>
      </c>
      <c r="P84" s="14">
        <v>-0.01</v>
      </c>
      <c r="Q84" s="14">
        <v>0.01</v>
      </c>
      <c r="R84" s="14">
        <f t="shared" si="42"/>
        <v>0</v>
      </c>
      <c r="S84" s="14">
        <f t="shared" si="43"/>
        <v>0.01</v>
      </c>
      <c r="T84" s="14">
        <v>0</v>
      </c>
      <c r="U84" s="14">
        <v>-0.01</v>
      </c>
      <c r="V84" s="21">
        <f t="shared" si="44"/>
        <v>-0.01</v>
      </c>
      <c r="W84" s="21">
        <f t="shared" si="45"/>
        <v>0</v>
      </c>
      <c r="X84" s="14">
        <v>0</v>
      </c>
      <c r="Y84" s="21">
        <f t="shared" si="46"/>
        <v>0</v>
      </c>
      <c r="Z84" s="14">
        <v>-0.01</v>
      </c>
      <c r="AA84" s="14">
        <v>0</v>
      </c>
      <c r="AB84" s="14">
        <v>0</v>
      </c>
      <c r="AC84" s="14">
        <v>0.03</v>
      </c>
      <c r="AD84" s="27">
        <f t="shared" si="47"/>
        <v>1.9999999999999997E-2</v>
      </c>
      <c r="AE84" s="27">
        <f t="shared" si="48"/>
        <v>1.9999999999999997E-2</v>
      </c>
      <c r="AF84" s="14">
        <v>-0.01</v>
      </c>
      <c r="AG84" s="27">
        <f t="shared" si="49"/>
        <v>9.9999999999999967E-3</v>
      </c>
      <c r="AH84" s="14">
        <v>0</v>
      </c>
      <c r="AI84" s="27">
        <f t="shared" si="49"/>
        <v>9.9999999999999967E-3</v>
      </c>
      <c r="AJ84" s="14">
        <v>0.01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34">
        <f t="shared" si="50"/>
        <v>0.01</v>
      </c>
      <c r="AS84" s="34">
        <f t="shared" si="51"/>
        <v>1.9999999999999997E-2</v>
      </c>
    </row>
    <row r="85" spans="1:45" x14ac:dyDescent="0.25">
      <c r="A85" t="s">
        <v>52</v>
      </c>
      <c r="B85" s="14">
        <v>0.06</v>
      </c>
      <c r="C85" s="14">
        <v>0</v>
      </c>
      <c r="D85" s="34"/>
      <c r="E85" s="14">
        <v>0</v>
      </c>
      <c r="F85" s="14">
        <f t="shared" si="39"/>
        <v>0</v>
      </c>
      <c r="G85" s="14">
        <f t="shared" si="40"/>
        <v>0.06</v>
      </c>
      <c r="H85" s="14">
        <v>0.01</v>
      </c>
      <c r="I85" s="14">
        <f t="shared" si="41"/>
        <v>6.9999999999999993E-2</v>
      </c>
      <c r="J85" s="14">
        <v>-0.01</v>
      </c>
      <c r="K85" s="14">
        <f t="shared" si="41"/>
        <v>5.9999999999999991E-2</v>
      </c>
      <c r="L85" s="14">
        <v>0.01</v>
      </c>
      <c r="M85" s="14">
        <f t="shared" si="41"/>
        <v>6.9999999999999993E-2</v>
      </c>
      <c r="N85" s="14">
        <v>-0.01</v>
      </c>
      <c r="O85" s="14">
        <f t="shared" si="41"/>
        <v>5.9999999999999991E-2</v>
      </c>
      <c r="P85" s="14">
        <v>0</v>
      </c>
      <c r="Q85" s="14">
        <v>0.01</v>
      </c>
      <c r="R85" s="14">
        <f t="shared" si="42"/>
        <v>0.01</v>
      </c>
      <c r="S85" s="14">
        <f t="shared" si="43"/>
        <v>6.9999999999999993E-2</v>
      </c>
      <c r="T85" s="14">
        <v>0.01</v>
      </c>
      <c r="U85" s="14">
        <v>-0.01</v>
      </c>
      <c r="V85" s="21">
        <f t="shared" si="44"/>
        <v>0</v>
      </c>
      <c r="W85" s="21">
        <f t="shared" si="45"/>
        <v>6.9999999999999993E-2</v>
      </c>
      <c r="X85" s="14">
        <v>0</v>
      </c>
      <c r="Y85" s="21">
        <f t="shared" si="46"/>
        <v>6.9999999999999993E-2</v>
      </c>
      <c r="Z85" s="14">
        <v>0</v>
      </c>
      <c r="AA85" s="14">
        <v>0</v>
      </c>
      <c r="AB85" s="14">
        <v>0</v>
      </c>
      <c r="AC85" s="14">
        <v>0</v>
      </c>
      <c r="AD85" s="27">
        <f t="shared" si="47"/>
        <v>0</v>
      </c>
      <c r="AE85" s="27">
        <f t="shared" si="48"/>
        <v>6.9999999999999993E-2</v>
      </c>
      <c r="AF85" s="14">
        <v>0</v>
      </c>
      <c r="AG85" s="27">
        <f t="shared" si="49"/>
        <v>6.9999999999999993E-2</v>
      </c>
      <c r="AH85" s="14">
        <v>-0.01</v>
      </c>
      <c r="AI85" s="27">
        <f t="shared" si="49"/>
        <v>5.9999999999999991E-2</v>
      </c>
      <c r="AJ85" s="14">
        <v>-0.01</v>
      </c>
      <c r="AK85" s="14">
        <v>0</v>
      </c>
      <c r="AL85" s="14">
        <v>0</v>
      </c>
      <c r="AM85" s="14">
        <v>0</v>
      </c>
      <c r="AN85" s="14">
        <v>0</v>
      </c>
      <c r="AO85" s="14">
        <v>0</v>
      </c>
      <c r="AP85" s="14">
        <v>0.01</v>
      </c>
      <c r="AQ85" s="14">
        <v>0</v>
      </c>
      <c r="AR85" s="34">
        <f t="shared" si="50"/>
        <v>0</v>
      </c>
      <c r="AS85" s="34">
        <f t="shared" si="51"/>
        <v>5.9999999999999991E-2</v>
      </c>
    </row>
    <row r="86" spans="1:45" x14ac:dyDescent="0.25">
      <c r="A86" t="s">
        <v>53</v>
      </c>
      <c r="B86" s="14">
        <v>0.01</v>
      </c>
      <c r="C86" s="14">
        <v>0</v>
      </c>
      <c r="D86" s="34"/>
      <c r="E86" s="14">
        <v>0</v>
      </c>
      <c r="F86" s="14">
        <f t="shared" si="39"/>
        <v>0</v>
      </c>
      <c r="G86" s="14">
        <f t="shared" si="40"/>
        <v>0.01</v>
      </c>
      <c r="H86" s="14">
        <v>0.01</v>
      </c>
      <c r="I86" s="14">
        <f t="shared" si="41"/>
        <v>0.02</v>
      </c>
      <c r="J86" s="14">
        <v>0</v>
      </c>
      <c r="K86" s="14">
        <f t="shared" si="41"/>
        <v>0.02</v>
      </c>
      <c r="L86" s="14">
        <v>0</v>
      </c>
      <c r="M86" s="14">
        <f t="shared" si="41"/>
        <v>0.02</v>
      </c>
      <c r="N86" s="14">
        <v>0</v>
      </c>
      <c r="O86" s="14">
        <f t="shared" si="41"/>
        <v>0.02</v>
      </c>
      <c r="P86" s="14">
        <v>0.01</v>
      </c>
      <c r="Q86" s="14">
        <v>-0.02</v>
      </c>
      <c r="R86" s="14">
        <f t="shared" si="42"/>
        <v>-0.01</v>
      </c>
      <c r="S86" s="14">
        <f t="shared" si="43"/>
        <v>0.01</v>
      </c>
      <c r="T86" s="14">
        <v>-0.01</v>
      </c>
      <c r="U86" s="14">
        <v>0.01</v>
      </c>
      <c r="V86" s="21">
        <f t="shared" si="44"/>
        <v>0</v>
      </c>
      <c r="W86" s="21">
        <f t="shared" si="45"/>
        <v>0.01</v>
      </c>
      <c r="X86" s="14">
        <v>0</v>
      </c>
      <c r="Y86" s="21">
        <f t="shared" si="46"/>
        <v>0.01</v>
      </c>
      <c r="Z86" s="14">
        <v>0</v>
      </c>
      <c r="AA86" s="14">
        <v>0</v>
      </c>
      <c r="AB86" s="14">
        <v>0</v>
      </c>
      <c r="AC86" s="14">
        <v>0</v>
      </c>
      <c r="AD86" s="27">
        <f t="shared" si="47"/>
        <v>0</v>
      </c>
      <c r="AE86" s="27">
        <f t="shared" si="48"/>
        <v>0.01</v>
      </c>
      <c r="AF86" s="14">
        <v>0</v>
      </c>
      <c r="AG86" s="27">
        <f t="shared" si="49"/>
        <v>0.01</v>
      </c>
      <c r="AH86" s="14">
        <v>0</v>
      </c>
      <c r="AI86" s="27">
        <f t="shared" si="49"/>
        <v>0.01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34">
        <f t="shared" si="50"/>
        <v>0</v>
      </c>
      <c r="AS86" s="34">
        <f t="shared" si="51"/>
        <v>0.01</v>
      </c>
    </row>
    <row r="87" spans="1:45" x14ac:dyDescent="0.25">
      <c r="A87" t="s">
        <v>54</v>
      </c>
      <c r="B87" s="14">
        <v>-0.01</v>
      </c>
      <c r="C87" s="14">
        <v>0</v>
      </c>
      <c r="D87" s="34"/>
      <c r="E87" s="14">
        <v>0</v>
      </c>
      <c r="F87" s="14">
        <f t="shared" si="39"/>
        <v>0</v>
      </c>
      <c r="G87" s="14">
        <f t="shared" si="40"/>
        <v>-0.01</v>
      </c>
      <c r="H87" s="14">
        <v>0</v>
      </c>
      <c r="I87" s="14">
        <f t="shared" si="41"/>
        <v>-0.01</v>
      </c>
      <c r="J87" s="14">
        <v>0</v>
      </c>
      <c r="K87" s="14">
        <f t="shared" si="41"/>
        <v>-0.01</v>
      </c>
      <c r="L87" s="14">
        <v>0</v>
      </c>
      <c r="M87" s="14">
        <f t="shared" si="41"/>
        <v>-0.01</v>
      </c>
      <c r="N87" s="14">
        <v>0</v>
      </c>
      <c r="O87" s="14">
        <f t="shared" si="41"/>
        <v>-0.01</v>
      </c>
      <c r="P87" s="14">
        <v>0</v>
      </c>
      <c r="Q87" s="14">
        <v>0</v>
      </c>
      <c r="R87" s="14">
        <f t="shared" si="42"/>
        <v>0</v>
      </c>
      <c r="S87" s="14">
        <f t="shared" si="43"/>
        <v>-0.01</v>
      </c>
      <c r="T87" s="14">
        <v>0</v>
      </c>
      <c r="U87" s="14">
        <v>0</v>
      </c>
      <c r="V87" s="21">
        <f t="shared" si="44"/>
        <v>0</v>
      </c>
      <c r="W87" s="21">
        <f t="shared" si="45"/>
        <v>-0.01</v>
      </c>
      <c r="X87" s="14">
        <v>0</v>
      </c>
      <c r="Y87" s="21">
        <f t="shared" si="46"/>
        <v>-0.01</v>
      </c>
      <c r="Z87" s="14">
        <v>0</v>
      </c>
      <c r="AA87" s="14">
        <v>0</v>
      </c>
      <c r="AB87" s="14">
        <v>0</v>
      </c>
      <c r="AC87" s="14">
        <v>0</v>
      </c>
      <c r="AD87" s="27">
        <f t="shared" si="47"/>
        <v>0</v>
      </c>
      <c r="AE87" s="27">
        <f t="shared" si="48"/>
        <v>-0.01</v>
      </c>
      <c r="AF87" s="14">
        <v>0</v>
      </c>
      <c r="AG87" s="27">
        <f t="shared" si="49"/>
        <v>-0.01</v>
      </c>
      <c r="AH87" s="14">
        <v>0</v>
      </c>
      <c r="AI87" s="27">
        <f t="shared" si="49"/>
        <v>-0.01</v>
      </c>
      <c r="AJ87" s="14">
        <v>0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34">
        <f t="shared" si="50"/>
        <v>0</v>
      </c>
      <c r="AS87" s="34">
        <f t="shared" si="51"/>
        <v>-0.01</v>
      </c>
    </row>
    <row r="88" spans="1:45" x14ac:dyDescent="0.25">
      <c r="A88" t="s">
        <v>60</v>
      </c>
      <c r="B88" s="14">
        <v>-0.01</v>
      </c>
      <c r="C88" s="14">
        <v>0</v>
      </c>
      <c r="D88" s="34"/>
      <c r="E88" s="14">
        <v>0</v>
      </c>
      <c r="F88" s="14">
        <f t="shared" si="39"/>
        <v>0</v>
      </c>
      <c r="G88" s="14">
        <f t="shared" si="40"/>
        <v>-0.01</v>
      </c>
      <c r="H88" s="14">
        <v>-0.01</v>
      </c>
      <c r="I88" s="14">
        <f t="shared" si="41"/>
        <v>-0.02</v>
      </c>
      <c r="J88" s="14">
        <v>0.01</v>
      </c>
      <c r="K88" s="14">
        <f t="shared" si="41"/>
        <v>-0.01</v>
      </c>
      <c r="L88" s="14">
        <v>0</v>
      </c>
      <c r="M88" s="14">
        <f t="shared" si="41"/>
        <v>-0.01</v>
      </c>
      <c r="N88" s="14">
        <v>0</v>
      </c>
      <c r="O88" s="14">
        <f t="shared" si="41"/>
        <v>-0.01</v>
      </c>
      <c r="P88" s="14">
        <v>0</v>
      </c>
      <c r="Q88" s="14">
        <v>-0.01</v>
      </c>
      <c r="R88" s="14">
        <f t="shared" si="42"/>
        <v>-0.01</v>
      </c>
      <c r="S88" s="14">
        <f t="shared" si="43"/>
        <v>-0.02</v>
      </c>
      <c r="T88" s="14">
        <v>-0.01</v>
      </c>
      <c r="U88" s="14">
        <v>0.02</v>
      </c>
      <c r="V88" s="21">
        <f t="shared" si="44"/>
        <v>0.01</v>
      </c>
      <c r="W88" s="21">
        <f t="shared" si="45"/>
        <v>-0.01</v>
      </c>
      <c r="X88" s="14">
        <v>0</v>
      </c>
      <c r="Y88" s="21">
        <f t="shared" si="46"/>
        <v>-0.01</v>
      </c>
      <c r="Z88" s="14">
        <v>0.01</v>
      </c>
      <c r="AA88" s="14">
        <v>0</v>
      </c>
      <c r="AB88" s="14">
        <v>0</v>
      </c>
      <c r="AC88" s="14">
        <v>-0.02</v>
      </c>
      <c r="AD88" s="27">
        <f t="shared" si="47"/>
        <v>-0.01</v>
      </c>
      <c r="AE88" s="27">
        <f t="shared" si="48"/>
        <v>-0.02</v>
      </c>
      <c r="AF88" s="14">
        <v>0.01</v>
      </c>
      <c r="AG88" s="27">
        <f t="shared" si="49"/>
        <v>-0.01</v>
      </c>
      <c r="AH88" s="14">
        <v>0</v>
      </c>
      <c r="AI88" s="27">
        <f t="shared" si="49"/>
        <v>-0.01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-0.01</v>
      </c>
      <c r="AQ88" s="14">
        <v>0</v>
      </c>
      <c r="AR88" s="34">
        <f t="shared" si="50"/>
        <v>-0.01</v>
      </c>
      <c r="AS88" s="34">
        <f t="shared" si="51"/>
        <v>-0.02</v>
      </c>
    </row>
    <row r="89" spans="1:45" x14ac:dyDescent="0.25">
      <c r="A89" t="s">
        <v>62</v>
      </c>
      <c r="B89" s="14">
        <v>0</v>
      </c>
      <c r="C89" s="14">
        <v>0</v>
      </c>
      <c r="D89" s="34"/>
      <c r="E89" s="14">
        <v>-0.01</v>
      </c>
      <c r="F89" s="14">
        <f t="shared" si="39"/>
        <v>-0.01</v>
      </c>
      <c r="G89" s="14">
        <f t="shared" si="40"/>
        <v>-0.01</v>
      </c>
      <c r="H89" s="14">
        <v>0.01</v>
      </c>
      <c r="I89" s="14">
        <f t="shared" si="41"/>
        <v>0</v>
      </c>
      <c r="J89" s="14">
        <v>0</v>
      </c>
      <c r="K89" s="14">
        <f t="shared" si="41"/>
        <v>0</v>
      </c>
      <c r="L89" s="14">
        <v>0</v>
      </c>
      <c r="M89" s="14">
        <f t="shared" si="41"/>
        <v>0</v>
      </c>
      <c r="N89" s="14">
        <v>-0.01</v>
      </c>
      <c r="O89" s="14">
        <f t="shared" si="41"/>
        <v>-0.01</v>
      </c>
      <c r="P89" s="14">
        <v>-0.01</v>
      </c>
      <c r="Q89" s="14">
        <v>0.02</v>
      </c>
      <c r="R89" s="14">
        <f t="shared" si="42"/>
        <v>0.01</v>
      </c>
      <c r="S89" s="14">
        <f t="shared" si="43"/>
        <v>0</v>
      </c>
      <c r="T89" s="14">
        <v>0.01</v>
      </c>
      <c r="U89" s="14">
        <v>-0.01</v>
      </c>
      <c r="V89" s="21">
        <f t="shared" si="44"/>
        <v>0</v>
      </c>
      <c r="W89" s="21">
        <f t="shared" si="45"/>
        <v>0</v>
      </c>
      <c r="X89" s="14">
        <v>0</v>
      </c>
      <c r="Y89" s="21">
        <f t="shared" si="46"/>
        <v>0</v>
      </c>
      <c r="Z89" s="14">
        <v>0</v>
      </c>
      <c r="AA89" s="14">
        <v>0</v>
      </c>
      <c r="AB89" s="14">
        <v>0</v>
      </c>
      <c r="AC89" s="14">
        <v>-0.01</v>
      </c>
      <c r="AD89" s="27">
        <f t="shared" si="47"/>
        <v>-0.01</v>
      </c>
      <c r="AE89" s="27">
        <f t="shared" si="48"/>
        <v>-0.01</v>
      </c>
      <c r="AF89" s="14">
        <v>0.01</v>
      </c>
      <c r="AG89" s="27">
        <f t="shared" si="49"/>
        <v>0</v>
      </c>
      <c r="AH89" s="14">
        <v>0</v>
      </c>
      <c r="AI89" s="27">
        <f t="shared" si="49"/>
        <v>0</v>
      </c>
      <c r="AJ89" s="14">
        <v>0</v>
      </c>
      <c r="AK89" s="14">
        <v>0</v>
      </c>
      <c r="AL89" s="14">
        <v>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34">
        <f t="shared" si="50"/>
        <v>0</v>
      </c>
      <c r="AS89" s="34">
        <f t="shared" si="51"/>
        <v>0</v>
      </c>
    </row>
    <row r="90" spans="1:45" x14ac:dyDescent="0.25">
      <c r="A90" t="s">
        <v>63</v>
      </c>
      <c r="B90" s="14">
        <v>0.01</v>
      </c>
      <c r="C90" s="14">
        <v>0</v>
      </c>
      <c r="D90" s="34"/>
      <c r="E90" s="14">
        <v>0</v>
      </c>
      <c r="F90" s="14">
        <f t="shared" si="39"/>
        <v>0</v>
      </c>
      <c r="G90" s="14">
        <f t="shared" si="40"/>
        <v>0.01</v>
      </c>
      <c r="H90" s="14">
        <v>0</v>
      </c>
      <c r="I90" s="14">
        <f t="shared" si="41"/>
        <v>0.01</v>
      </c>
      <c r="J90" s="14">
        <v>-0.01</v>
      </c>
      <c r="K90" s="14">
        <f t="shared" si="41"/>
        <v>0</v>
      </c>
      <c r="L90" s="14">
        <v>0.01</v>
      </c>
      <c r="M90" s="14">
        <f t="shared" si="41"/>
        <v>0.01</v>
      </c>
      <c r="N90" s="14">
        <v>0</v>
      </c>
      <c r="O90" s="14">
        <f t="shared" si="41"/>
        <v>0.01</v>
      </c>
      <c r="P90" s="14">
        <v>0</v>
      </c>
      <c r="Q90" s="14">
        <v>-0.01</v>
      </c>
      <c r="R90" s="14">
        <f t="shared" si="42"/>
        <v>-0.01</v>
      </c>
      <c r="S90" s="14">
        <f t="shared" si="43"/>
        <v>0</v>
      </c>
      <c r="T90" s="14">
        <v>-0.01</v>
      </c>
      <c r="U90" s="14">
        <v>0.02</v>
      </c>
      <c r="V90" s="21">
        <f t="shared" si="44"/>
        <v>0.01</v>
      </c>
      <c r="W90" s="21">
        <f t="shared" si="45"/>
        <v>0.01</v>
      </c>
      <c r="X90" s="14">
        <v>-0.01</v>
      </c>
      <c r="Y90" s="21">
        <f t="shared" si="46"/>
        <v>0</v>
      </c>
      <c r="Z90" s="14">
        <v>0</v>
      </c>
      <c r="AA90" s="14">
        <v>0</v>
      </c>
      <c r="AB90" s="14">
        <v>0</v>
      </c>
      <c r="AC90" s="14">
        <v>0.01</v>
      </c>
      <c r="AD90" s="27">
        <f t="shared" si="47"/>
        <v>0.01</v>
      </c>
      <c r="AE90" s="27">
        <f t="shared" si="48"/>
        <v>0.01</v>
      </c>
      <c r="AF90" s="14">
        <v>0</v>
      </c>
      <c r="AG90" s="27">
        <f t="shared" si="49"/>
        <v>0.01</v>
      </c>
      <c r="AH90" s="14">
        <v>0</v>
      </c>
      <c r="AI90" s="27">
        <f t="shared" si="49"/>
        <v>0.01</v>
      </c>
      <c r="AJ90" s="14">
        <v>0.01</v>
      </c>
      <c r="AK90" s="14">
        <v>0</v>
      </c>
      <c r="AL90" s="14">
        <v>0</v>
      </c>
      <c r="AM90" s="14">
        <v>0</v>
      </c>
      <c r="AN90" s="14">
        <v>0</v>
      </c>
      <c r="AO90" s="14">
        <v>0</v>
      </c>
      <c r="AP90" s="14">
        <v>-0.01</v>
      </c>
      <c r="AQ90" s="14">
        <v>0</v>
      </c>
      <c r="AR90" s="34">
        <f t="shared" si="50"/>
        <v>0</v>
      </c>
      <c r="AS90" s="34">
        <f t="shared" si="51"/>
        <v>0.01</v>
      </c>
    </row>
    <row r="91" spans="1:45" x14ac:dyDescent="0.25">
      <c r="A91" t="s">
        <v>95</v>
      </c>
      <c r="B91" s="14">
        <v>0.04</v>
      </c>
      <c r="C91" s="14">
        <v>0</v>
      </c>
      <c r="D91" s="34"/>
      <c r="E91" s="14">
        <v>0</v>
      </c>
      <c r="F91" s="14">
        <f t="shared" si="39"/>
        <v>0</v>
      </c>
      <c r="G91" s="14">
        <f t="shared" si="40"/>
        <v>0.04</v>
      </c>
      <c r="H91" s="14">
        <v>-0.01</v>
      </c>
      <c r="I91" s="14">
        <f t="shared" si="41"/>
        <v>0.03</v>
      </c>
      <c r="J91" s="14">
        <v>0.01</v>
      </c>
      <c r="K91" s="14">
        <f t="shared" si="41"/>
        <v>0.04</v>
      </c>
      <c r="L91" s="14">
        <v>0</v>
      </c>
      <c r="M91" s="14">
        <f t="shared" si="41"/>
        <v>0.04</v>
      </c>
      <c r="N91" s="14">
        <v>0</v>
      </c>
      <c r="O91" s="14">
        <f t="shared" si="41"/>
        <v>0.04</v>
      </c>
      <c r="P91" s="14">
        <v>0</v>
      </c>
      <c r="Q91" s="14">
        <v>0</v>
      </c>
      <c r="R91" s="14">
        <f t="shared" si="42"/>
        <v>0</v>
      </c>
      <c r="S91" s="14">
        <f t="shared" si="43"/>
        <v>0.04</v>
      </c>
      <c r="T91" s="14">
        <v>0</v>
      </c>
      <c r="U91" s="14">
        <v>-0.02</v>
      </c>
      <c r="V91" s="21">
        <f t="shared" si="44"/>
        <v>-0.02</v>
      </c>
      <c r="W91" s="21">
        <f t="shared" si="45"/>
        <v>0.02</v>
      </c>
      <c r="X91" s="14">
        <v>0</v>
      </c>
      <c r="Y91" s="21">
        <f t="shared" si="46"/>
        <v>0.02</v>
      </c>
      <c r="Z91" s="14">
        <v>-0.02</v>
      </c>
      <c r="AA91" s="14">
        <v>0</v>
      </c>
      <c r="AB91" s="14">
        <v>0</v>
      </c>
      <c r="AC91" s="14">
        <v>0.03</v>
      </c>
      <c r="AD91" s="27">
        <f t="shared" si="47"/>
        <v>9.9999999999999985E-3</v>
      </c>
      <c r="AE91" s="27">
        <f t="shared" si="48"/>
        <v>0.03</v>
      </c>
      <c r="AF91" s="14">
        <v>0.01</v>
      </c>
      <c r="AG91" s="27">
        <f t="shared" si="49"/>
        <v>0.04</v>
      </c>
      <c r="AH91" s="14">
        <v>-0.01</v>
      </c>
      <c r="AI91" s="27">
        <f t="shared" si="49"/>
        <v>0.03</v>
      </c>
      <c r="AJ91" s="14">
        <v>0.01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34">
        <f t="shared" si="50"/>
        <v>0.01</v>
      </c>
      <c r="AS91" s="34">
        <f t="shared" si="51"/>
        <v>0.04</v>
      </c>
    </row>
    <row r="92" spans="1:45" x14ac:dyDescent="0.25">
      <c r="A92" t="s">
        <v>66</v>
      </c>
      <c r="B92" s="14">
        <v>0.02</v>
      </c>
      <c r="C92" s="14">
        <v>0</v>
      </c>
      <c r="D92" s="34"/>
      <c r="E92" s="14">
        <v>0</v>
      </c>
      <c r="F92" s="14">
        <f t="shared" si="39"/>
        <v>0</v>
      </c>
      <c r="G92" s="14">
        <f t="shared" si="40"/>
        <v>0.02</v>
      </c>
      <c r="H92" s="14">
        <v>0</v>
      </c>
      <c r="I92" s="14">
        <f t="shared" si="41"/>
        <v>0.02</v>
      </c>
      <c r="J92" s="14">
        <v>0</v>
      </c>
      <c r="K92" s="14">
        <f t="shared" si="41"/>
        <v>0.02</v>
      </c>
      <c r="L92" s="14">
        <v>0</v>
      </c>
      <c r="M92" s="14">
        <f t="shared" si="41"/>
        <v>0.02</v>
      </c>
      <c r="N92" s="14">
        <v>0</v>
      </c>
      <c r="O92" s="14">
        <f t="shared" si="41"/>
        <v>0.02</v>
      </c>
      <c r="P92" s="14">
        <v>0</v>
      </c>
      <c r="Q92" s="14">
        <v>-0.03</v>
      </c>
      <c r="R92" s="14">
        <f t="shared" si="42"/>
        <v>-0.03</v>
      </c>
      <c r="S92" s="14">
        <f t="shared" si="43"/>
        <v>-9.9999999999999985E-3</v>
      </c>
      <c r="T92" s="14">
        <v>-0.03</v>
      </c>
      <c r="U92" s="14">
        <v>0.03</v>
      </c>
      <c r="V92" s="21">
        <f t="shared" si="44"/>
        <v>0</v>
      </c>
      <c r="W92" s="21">
        <f t="shared" si="45"/>
        <v>-9.9999999999999985E-3</v>
      </c>
      <c r="X92" s="14">
        <v>0</v>
      </c>
      <c r="Y92" s="21">
        <f t="shared" si="46"/>
        <v>-9.9999999999999985E-3</v>
      </c>
      <c r="Z92" s="14">
        <v>0.02</v>
      </c>
      <c r="AA92" s="14">
        <v>0</v>
      </c>
      <c r="AB92" s="14">
        <v>0</v>
      </c>
      <c r="AC92" s="14">
        <v>0.01</v>
      </c>
      <c r="AD92" s="27">
        <f t="shared" si="47"/>
        <v>0.03</v>
      </c>
      <c r="AE92" s="27">
        <f t="shared" si="48"/>
        <v>0.02</v>
      </c>
      <c r="AF92" s="14">
        <v>0</v>
      </c>
      <c r="AG92" s="27">
        <f t="shared" si="49"/>
        <v>0.02</v>
      </c>
      <c r="AH92" s="14">
        <v>0</v>
      </c>
      <c r="AI92" s="27">
        <f t="shared" si="49"/>
        <v>0.02</v>
      </c>
      <c r="AJ92" s="14">
        <v>0.01</v>
      </c>
      <c r="AK92" s="14">
        <v>0</v>
      </c>
      <c r="AL92" s="14">
        <v>0</v>
      </c>
      <c r="AM92" s="14">
        <v>0</v>
      </c>
      <c r="AN92" s="14">
        <v>0</v>
      </c>
      <c r="AO92" s="14">
        <v>0</v>
      </c>
      <c r="AP92" s="14">
        <v>-0.01</v>
      </c>
      <c r="AQ92" s="14">
        <v>0</v>
      </c>
      <c r="AR92" s="34">
        <f t="shared" si="50"/>
        <v>0</v>
      </c>
      <c r="AS92" s="34">
        <f t="shared" si="51"/>
        <v>0.02</v>
      </c>
    </row>
    <row r="93" spans="1:45" x14ac:dyDescent="0.25">
      <c r="A93" t="s">
        <v>67</v>
      </c>
      <c r="B93" s="14">
        <v>-0.03</v>
      </c>
      <c r="C93" s="14">
        <v>0</v>
      </c>
      <c r="D93" s="34"/>
      <c r="E93" s="14">
        <v>0</v>
      </c>
      <c r="F93" s="14">
        <f t="shared" si="39"/>
        <v>0</v>
      </c>
      <c r="G93" s="14">
        <f t="shared" si="40"/>
        <v>-0.03</v>
      </c>
      <c r="H93" s="14">
        <v>0</v>
      </c>
      <c r="I93" s="14">
        <f t="shared" si="41"/>
        <v>-0.03</v>
      </c>
      <c r="J93" s="14">
        <v>0</v>
      </c>
      <c r="K93" s="14">
        <f t="shared" si="41"/>
        <v>-0.03</v>
      </c>
      <c r="L93" s="14">
        <v>0</v>
      </c>
      <c r="M93" s="14">
        <f t="shared" si="41"/>
        <v>-0.03</v>
      </c>
      <c r="N93" s="14">
        <v>0</v>
      </c>
      <c r="O93" s="14">
        <f t="shared" si="41"/>
        <v>-0.03</v>
      </c>
      <c r="P93" s="14">
        <v>0</v>
      </c>
      <c r="Q93" s="14">
        <v>0</v>
      </c>
      <c r="R93" s="14">
        <f t="shared" si="42"/>
        <v>0</v>
      </c>
      <c r="S93" s="14">
        <f t="shared" si="43"/>
        <v>-0.03</v>
      </c>
      <c r="T93" s="14">
        <v>0</v>
      </c>
      <c r="U93" s="14">
        <v>0</v>
      </c>
      <c r="V93" s="21">
        <f t="shared" si="44"/>
        <v>0</v>
      </c>
      <c r="W93" s="21">
        <f t="shared" si="45"/>
        <v>-0.03</v>
      </c>
      <c r="X93" s="14">
        <v>0</v>
      </c>
      <c r="Y93" s="21">
        <f t="shared" si="46"/>
        <v>-0.03</v>
      </c>
      <c r="Z93" s="14">
        <v>0</v>
      </c>
      <c r="AA93" s="14">
        <v>0</v>
      </c>
      <c r="AB93" s="14">
        <v>0</v>
      </c>
      <c r="AC93" s="14">
        <v>0</v>
      </c>
      <c r="AD93" s="27">
        <f t="shared" si="47"/>
        <v>0</v>
      </c>
      <c r="AE93" s="27">
        <f t="shared" si="48"/>
        <v>-0.03</v>
      </c>
      <c r="AF93" s="14">
        <v>0</v>
      </c>
      <c r="AG93" s="27">
        <f t="shared" si="49"/>
        <v>-0.03</v>
      </c>
      <c r="AH93" s="14">
        <v>0</v>
      </c>
      <c r="AI93" s="27">
        <f t="shared" si="49"/>
        <v>-0.03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34">
        <f t="shared" si="50"/>
        <v>0</v>
      </c>
      <c r="AS93" s="34">
        <f t="shared" si="51"/>
        <v>-0.03</v>
      </c>
    </row>
    <row r="94" spans="1:45" x14ac:dyDescent="0.25">
      <c r="A94" t="s">
        <v>68</v>
      </c>
      <c r="B94" s="14">
        <v>-0.04</v>
      </c>
      <c r="C94" s="14">
        <v>0</v>
      </c>
      <c r="D94" s="34"/>
      <c r="E94" s="14">
        <v>0</v>
      </c>
      <c r="F94" s="14">
        <f t="shared" si="39"/>
        <v>0</v>
      </c>
      <c r="G94" s="14">
        <f t="shared" si="40"/>
        <v>-0.04</v>
      </c>
      <c r="H94" s="14">
        <v>0</v>
      </c>
      <c r="I94" s="14">
        <f t="shared" si="41"/>
        <v>-0.04</v>
      </c>
      <c r="J94" s="14">
        <v>0</v>
      </c>
      <c r="K94" s="14">
        <f t="shared" si="41"/>
        <v>-0.04</v>
      </c>
      <c r="L94" s="14">
        <v>0</v>
      </c>
      <c r="M94" s="14">
        <f t="shared" si="41"/>
        <v>-0.04</v>
      </c>
      <c r="N94" s="14">
        <v>0</v>
      </c>
      <c r="O94" s="14">
        <f t="shared" si="41"/>
        <v>-0.04</v>
      </c>
      <c r="P94" s="14">
        <v>0</v>
      </c>
      <c r="Q94" s="14">
        <v>0</v>
      </c>
      <c r="R94" s="14">
        <f t="shared" si="42"/>
        <v>0</v>
      </c>
      <c r="S94" s="14">
        <f t="shared" si="43"/>
        <v>-0.04</v>
      </c>
      <c r="T94" s="14">
        <v>0</v>
      </c>
      <c r="U94" s="14">
        <v>0</v>
      </c>
      <c r="V94" s="21">
        <f t="shared" si="44"/>
        <v>0</v>
      </c>
      <c r="W94" s="21">
        <f t="shared" si="45"/>
        <v>-0.04</v>
      </c>
      <c r="X94" s="14">
        <v>0</v>
      </c>
      <c r="Y94" s="21">
        <f t="shared" si="46"/>
        <v>-0.04</v>
      </c>
      <c r="Z94" s="14">
        <v>0</v>
      </c>
      <c r="AA94" s="14">
        <v>0</v>
      </c>
      <c r="AB94" s="14">
        <v>0</v>
      </c>
      <c r="AC94" s="14">
        <v>0</v>
      </c>
      <c r="AD94" s="27">
        <f t="shared" si="47"/>
        <v>0</v>
      </c>
      <c r="AE94" s="27">
        <f t="shared" si="48"/>
        <v>-0.04</v>
      </c>
      <c r="AF94" s="14">
        <v>0</v>
      </c>
      <c r="AG94" s="27">
        <f t="shared" si="49"/>
        <v>-0.04</v>
      </c>
      <c r="AH94" s="14">
        <v>0</v>
      </c>
      <c r="AI94" s="27">
        <f t="shared" si="49"/>
        <v>-0.04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34">
        <f t="shared" si="50"/>
        <v>0</v>
      </c>
      <c r="AS94" s="34">
        <f t="shared" si="51"/>
        <v>-0.04</v>
      </c>
    </row>
    <row r="95" spans="1:45" x14ac:dyDescent="0.25">
      <c r="A95" t="s">
        <v>96</v>
      </c>
      <c r="B95" s="14">
        <v>-3914.05</v>
      </c>
      <c r="C95" s="14">
        <v>1565.62</v>
      </c>
      <c r="D95" s="34"/>
      <c r="E95" s="14">
        <v>0</v>
      </c>
      <c r="F95" s="14">
        <f t="shared" si="39"/>
        <v>1565.62</v>
      </c>
      <c r="G95" s="14">
        <f t="shared" si="40"/>
        <v>-2348.4300000000003</v>
      </c>
      <c r="H95" s="14">
        <v>0</v>
      </c>
      <c r="I95" s="14">
        <f t="shared" si="41"/>
        <v>-2348.4300000000003</v>
      </c>
      <c r="J95" s="14">
        <v>0</v>
      </c>
      <c r="K95" s="14">
        <f t="shared" si="41"/>
        <v>-2348.4300000000003</v>
      </c>
      <c r="L95" s="14">
        <v>0</v>
      </c>
      <c r="M95" s="14">
        <f t="shared" si="41"/>
        <v>-2348.4300000000003</v>
      </c>
      <c r="N95" s="14">
        <v>0</v>
      </c>
      <c r="O95" s="14">
        <f t="shared" si="41"/>
        <v>-2348.4300000000003</v>
      </c>
      <c r="P95" s="14">
        <v>0</v>
      </c>
      <c r="Q95" s="14">
        <v>0</v>
      </c>
      <c r="R95" s="14">
        <f t="shared" si="42"/>
        <v>0</v>
      </c>
      <c r="S95" s="14">
        <f t="shared" si="43"/>
        <v>-2348.4300000000003</v>
      </c>
      <c r="T95" s="14">
        <v>0</v>
      </c>
      <c r="U95" s="14">
        <v>0</v>
      </c>
      <c r="V95" s="21">
        <f t="shared" si="44"/>
        <v>0</v>
      </c>
      <c r="W95" s="21">
        <f t="shared" si="45"/>
        <v>-2348.4300000000003</v>
      </c>
      <c r="X95" s="14">
        <v>0</v>
      </c>
      <c r="Y95" s="21">
        <f t="shared" si="46"/>
        <v>-2348.4300000000003</v>
      </c>
      <c r="Z95" s="14">
        <v>0</v>
      </c>
      <c r="AA95" s="14">
        <v>0</v>
      </c>
      <c r="AB95" s="14">
        <v>0</v>
      </c>
      <c r="AC95" s="14">
        <v>0</v>
      </c>
      <c r="AD95" s="27">
        <f t="shared" si="47"/>
        <v>0</v>
      </c>
      <c r="AE95" s="27">
        <f t="shared" si="48"/>
        <v>-2348.4300000000003</v>
      </c>
      <c r="AF95" s="14">
        <v>0</v>
      </c>
      <c r="AG95" s="27">
        <f t="shared" si="49"/>
        <v>-2348.4300000000003</v>
      </c>
      <c r="AH95" s="14">
        <v>0</v>
      </c>
      <c r="AI95" s="27">
        <f t="shared" si="49"/>
        <v>-2348.4300000000003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34">
        <f t="shared" si="50"/>
        <v>0</v>
      </c>
      <c r="AS95" s="34">
        <f t="shared" si="51"/>
        <v>-2348.4300000000003</v>
      </c>
    </row>
    <row r="96" spans="1:45" x14ac:dyDescent="0.25">
      <c r="A96" t="s">
        <v>97</v>
      </c>
      <c r="B96" s="14">
        <v>9580.9</v>
      </c>
      <c r="C96" s="14">
        <v>-3832.36</v>
      </c>
      <c r="D96" s="34"/>
      <c r="E96" s="14">
        <v>-3.15</v>
      </c>
      <c r="F96" s="14">
        <f t="shared" si="39"/>
        <v>-3835.51</v>
      </c>
      <c r="G96" s="14">
        <f t="shared" si="40"/>
        <v>5745.3899999999994</v>
      </c>
      <c r="H96" s="14">
        <v>-10.71</v>
      </c>
      <c r="I96" s="14">
        <f t="shared" si="41"/>
        <v>5734.6799999999994</v>
      </c>
      <c r="J96" s="14">
        <v>37.17</v>
      </c>
      <c r="K96" s="14">
        <f t="shared" si="41"/>
        <v>5771.8499999999995</v>
      </c>
      <c r="L96" s="14">
        <v>16.8</v>
      </c>
      <c r="M96" s="14">
        <f t="shared" si="41"/>
        <v>5788.65</v>
      </c>
      <c r="N96" s="14">
        <v>25.83</v>
      </c>
      <c r="O96" s="14">
        <f t="shared" si="41"/>
        <v>5814.48</v>
      </c>
      <c r="P96" s="14">
        <v>0</v>
      </c>
      <c r="Q96" s="14">
        <v>-21.84</v>
      </c>
      <c r="R96" s="14">
        <f t="shared" si="42"/>
        <v>-21.84</v>
      </c>
      <c r="S96" s="14">
        <f t="shared" si="43"/>
        <v>5792.6399999999994</v>
      </c>
      <c r="T96" s="14">
        <v>0</v>
      </c>
      <c r="U96" s="14">
        <v>-11.13</v>
      </c>
      <c r="V96" s="21">
        <f t="shared" si="44"/>
        <v>-11.13</v>
      </c>
      <c r="W96" s="21">
        <f t="shared" si="45"/>
        <v>5781.5099999999993</v>
      </c>
      <c r="X96" s="14">
        <v>0</v>
      </c>
      <c r="Y96" s="21">
        <f t="shared" si="46"/>
        <v>5781.5099999999993</v>
      </c>
      <c r="Z96" s="14">
        <v>0</v>
      </c>
      <c r="AA96" s="14">
        <v>0</v>
      </c>
      <c r="AB96" s="14">
        <v>0</v>
      </c>
      <c r="AC96" s="14">
        <v>44.73</v>
      </c>
      <c r="AD96" s="27">
        <f t="shared" si="47"/>
        <v>44.73</v>
      </c>
      <c r="AE96" s="27">
        <f t="shared" si="48"/>
        <v>5826.2399999999989</v>
      </c>
      <c r="AF96" s="14">
        <v>34.65</v>
      </c>
      <c r="AG96" s="27">
        <f t="shared" si="49"/>
        <v>5860.8899999999985</v>
      </c>
      <c r="AH96" s="14">
        <v>-102.06</v>
      </c>
      <c r="AI96" s="27">
        <f t="shared" si="49"/>
        <v>5758.8299999999981</v>
      </c>
      <c r="AJ96" s="14">
        <v>0</v>
      </c>
      <c r="AK96" s="14">
        <v>0</v>
      </c>
      <c r="AL96" s="14">
        <v>0</v>
      </c>
      <c r="AM96" s="14">
        <v>0</v>
      </c>
      <c r="AN96" s="14">
        <v>5819.1</v>
      </c>
      <c r="AO96" s="14">
        <v>-2327.64</v>
      </c>
      <c r="AP96" s="14">
        <v>-31.92</v>
      </c>
      <c r="AQ96" s="14">
        <v>0</v>
      </c>
      <c r="AR96" s="34">
        <f t="shared" si="50"/>
        <v>3459.5400000000004</v>
      </c>
      <c r="AS96" s="34">
        <f t="shared" si="51"/>
        <v>9218.369999999999</v>
      </c>
    </row>
    <row r="97" spans="1:45" x14ac:dyDescent="0.25">
      <c r="A97" t="s">
        <v>75</v>
      </c>
      <c r="B97" s="14">
        <v>-0.02</v>
      </c>
      <c r="C97" s="14">
        <v>0</v>
      </c>
      <c r="D97" s="34"/>
      <c r="E97" s="14">
        <v>0</v>
      </c>
      <c r="F97" s="14">
        <f t="shared" si="39"/>
        <v>0</v>
      </c>
      <c r="G97" s="14">
        <f t="shared" si="40"/>
        <v>-0.02</v>
      </c>
      <c r="H97" s="14">
        <v>0</v>
      </c>
      <c r="I97" s="14">
        <f t="shared" si="41"/>
        <v>-0.02</v>
      </c>
      <c r="J97" s="14">
        <v>0</v>
      </c>
      <c r="K97" s="14">
        <f t="shared" si="41"/>
        <v>-0.02</v>
      </c>
      <c r="L97" s="14">
        <v>0</v>
      </c>
      <c r="M97" s="14">
        <f t="shared" si="41"/>
        <v>-0.02</v>
      </c>
      <c r="N97" s="14">
        <v>0</v>
      </c>
      <c r="O97" s="14">
        <f t="shared" si="41"/>
        <v>-0.02</v>
      </c>
      <c r="P97" s="14">
        <v>0</v>
      </c>
      <c r="Q97" s="14">
        <v>0</v>
      </c>
      <c r="R97" s="14">
        <f t="shared" si="42"/>
        <v>0</v>
      </c>
      <c r="S97" s="14">
        <f t="shared" si="43"/>
        <v>-0.02</v>
      </c>
      <c r="T97" s="14">
        <v>0</v>
      </c>
      <c r="U97" s="14">
        <v>0</v>
      </c>
      <c r="V97" s="21">
        <f t="shared" si="44"/>
        <v>0</v>
      </c>
      <c r="W97" s="21">
        <f t="shared" si="45"/>
        <v>-0.02</v>
      </c>
      <c r="X97" s="14">
        <v>0</v>
      </c>
      <c r="Y97" s="21">
        <f t="shared" si="46"/>
        <v>-0.02</v>
      </c>
      <c r="Z97" s="14">
        <v>0</v>
      </c>
      <c r="AA97" s="14">
        <v>0</v>
      </c>
      <c r="AB97" s="14">
        <v>0</v>
      </c>
      <c r="AC97" s="14">
        <v>0</v>
      </c>
      <c r="AD97" s="27">
        <f t="shared" si="47"/>
        <v>0</v>
      </c>
      <c r="AE97" s="27">
        <f t="shared" si="48"/>
        <v>-0.02</v>
      </c>
      <c r="AF97" s="14">
        <v>0</v>
      </c>
      <c r="AG97" s="27">
        <f t="shared" si="49"/>
        <v>-0.02</v>
      </c>
      <c r="AH97" s="14">
        <v>0</v>
      </c>
      <c r="AI97" s="27">
        <f t="shared" si="49"/>
        <v>-0.02</v>
      </c>
      <c r="AJ97" s="14">
        <v>0</v>
      </c>
      <c r="AK97" s="14">
        <v>0</v>
      </c>
      <c r="AL97" s="14">
        <v>0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34">
        <f t="shared" si="50"/>
        <v>0</v>
      </c>
      <c r="AS97" s="34">
        <f t="shared" si="51"/>
        <v>-0.02</v>
      </c>
    </row>
    <row r="98" spans="1:45" x14ac:dyDescent="0.25">
      <c r="A98" t="s">
        <v>78</v>
      </c>
      <c r="B98" s="14">
        <v>0</v>
      </c>
      <c r="C98" s="14">
        <v>0</v>
      </c>
      <c r="D98" s="34"/>
      <c r="E98" s="14">
        <v>0.01</v>
      </c>
      <c r="F98" s="14">
        <f t="shared" si="39"/>
        <v>0.01</v>
      </c>
      <c r="G98" s="14">
        <f t="shared" si="40"/>
        <v>0.01</v>
      </c>
      <c r="H98" s="14">
        <v>0</v>
      </c>
      <c r="I98" s="14">
        <f t="shared" si="41"/>
        <v>0.01</v>
      </c>
      <c r="J98" s="14">
        <v>0</v>
      </c>
      <c r="K98" s="14">
        <f t="shared" si="41"/>
        <v>0.01</v>
      </c>
      <c r="L98" s="14">
        <v>0.01</v>
      </c>
      <c r="M98" s="14">
        <f t="shared" si="41"/>
        <v>0.02</v>
      </c>
      <c r="N98" s="14">
        <v>-0.02</v>
      </c>
      <c r="O98" s="14">
        <f t="shared" si="41"/>
        <v>0</v>
      </c>
      <c r="P98" s="14">
        <v>0</v>
      </c>
      <c r="Q98" s="14">
        <v>0.02</v>
      </c>
      <c r="R98" s="14">
        <f t="shared" si="42"/>
        <v>0.02</v>
      </c>
      <c r="S98" s="14">
        <f t="shared" si="43"/>
        <v>0.02</v>
      </c>
      <c r="T98" s="14">
        <v>0.02</v>
      </c>
      <c r="U98" s="14">
        <v>-0.02</v>
      </c>
      <c r="V98" s="21">
        <f t="shared" si="44"/>
        <v>0</v>
      </c>
      <c r="W98" s="21">
        <f t="shared" si="45"/>
        <v>0.02</v>
      </c>
      <c r="X98" s="14">
        <v>0</v>
      </c>
      <c r="Y98" s="21">
        <f t="shared" si="46"/>
        <v>0.02</v>
      </c>
      <c r="Z98" s="14">
        <v>0</v>
      </c>
      <c r="AA98" s="14">
        <v>0</v>
      </c>
      <c r="AB98" s="14">
        <v>0</v>
      </c>
      <c r="AC98" s="14">
        <v>0.01</v>
      </c>
      <c r="AD98" s="27">
        <f t="shared" si="47"/>
        <v>0.01</v>
      </c>
      <c r="AE98" s="27">
        <f t="shared" si="48"/>
        <v>0.03</v>
      </c>
      <c r="AF98" s="14">
        <v>0</v>
      </c>
      <c r="AG98" s="27">
        <f t="shared" si="49"/>
        <v>0.03</v>
      </c>
      <c r="AH98" s="14">
        <v>-0.02</v>
      </c>
      <c r="AI98" s="27">
        <f t="shared" si="49"/>
        <v>9.9999999999999985E-3</v>
      </c>
      <c r="AJ98" s="14">
        <v>-0.01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0.01</v>
      </c>
      <c r="AQ98" s="14">
        <v>0</v>
      </c>
      <c r="AR98" s="34">
        <f t="shared" si="50"/>
        <v>0</v>
      </c>
      <c r="AS98" s="34">
        <f t="shared" si="51"/>
        <v>9.9999999999999985E-3</v>
      </c>
    </row>
    <row r="99" spans="1:45" x14ac:dyDescent="0.25">
      <c r="A99" t="s">
        <v>79</v>
      </c>
      <c r="B99" s="14">
        <v>0</v>
      </c>
      <c r="C99" s="14">
        <v>0</v>
      </c>
      <c r="D99" s="34"/>
      <c r="E99" s="14">
        <v>0.01</v>
      </c>
      <c r="F99" s="14">
        <f t="shared" si="39"/>
        <v>0.01</v>
      </c>
      <c r="G99" s="14">
        <f t="shared" si="40"/>
        <v>0.01</v>
      </c>
      <c r="H99" s="14">
        <v>0</v>
      </c>
      <c r="I99" s="14">
        <f t="shared" si="41"/>
        <v>0.01</v>
      </c>
      <c r="J99" s="14">
        <v>0</v>
      </c>
      <c r="K99" s="14">
        <f t="shared" si="41"/>
        <v>0.01</v>
      </c>
      <c r="L99" s="14">
        <v>-0.01</v>
      </c>
      <c r="M99" s="14">
        <f t="shared" si="41"/>
        <v>0</v>
      </c>
      <c r="N99" s="14">
        <v>-0.01</v>
      </c>
      <c r="O99" s="14">
        <f t="shared" si="41"/>
        <v>-0.01</v>
      </c>
      <c r="P99" s="14">
        <v>-0.01</v>
      </c>
      <c r="Q99" s="14">
        <v>0.03</v>
      </c>
      <c r="R99" s="14">
        <f t="shared" si="42"/>
        <v>1.9999999999999997E-2</v>
      </c>
      <c r="S99" s="14">
        <f t="shared" si="43"/>
        <v>9.9999999999999967E-3</v>
      </c>
      <c r="T99" s="14">
        <v>0.02</v>
      </c>
      <c r="U99" s="14">
        <v>-0.02</v>
      </c>
      <c r="V99" s="21">
        <f t="shared" si="44"/>
        <v>0</v>
      </c>
      <c r="W99" s="21">
        <f t="shared" si="45"/>
        <v>9.9999999999999967E-3</v>
      </c>
      <c r="X99" s="14">
        <v>0</v>
      </c>
      <c r="Y99" s="21">
        <f t="shared" si="46"/>
        <v>9.9999999999999967E-3</v>
      </c>
      <c r="Z99" s="14">
        <v>0</v>
      </c>
      <c r="AA99" s="14">
        <v>0</v>
      </c>
      <c r="AB99" s="14">
        <v>0</v>
      </c>
      <c r="AC99" s="14">
        <v>0</v>
      </c>
      <c r="AD99" s="27">
        <f t="shared" si="47"/>
        <v>0</v>
      </c>
      <c r="AE99" s="27">
        <f t="shared" si="48"/>
        <v>9.9999999999999967E-3</v>
      </c>
      <c r="AF99" s="14">
        <v>0</v>
      </c>
      <c r="AG99" s="27">
        <f t="shared" si="49"/>
        <v>9.9999999999999967E-3</v>
      </c>
      <c r="AH99" s="14">
        <v>0</v>
      </c>
      <c r="AI99" s="27">
        <f t="shared" si="49"/>
        <v>9.9999999999999967E-3</v>
      </c>
      <c r="AJ99" s="14">
        <v>0</v>
      </c>
      <c r="AK99" s="14">
        <v>0</v>
      </c>
      <c r="AL99" s="14">
        <v>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34">
        <f t="shared" si="50"/>
        <v>0</v>
      </c>
      <c r="AS99" s="34">
        <f t="shared" si="51"/>
        <v>9.9999999999999967E-3</v>
      </c>
    </row>
    <row r="100" spans="1:45" x14ac:dyDescent="0.25">
      <c r="A100" t="s">
        <v>98</v>
      </c>
      <c r="B100" s="14">
        <v>-4150964.71</v>
      </c>
      <c r="C100" s="14">
        <v>4150964.71</v>
      </c>
      <c r="D100" s="34"/>
      <c r="E100" s="14">
        <v>0</v>
      </c>
      <c r="F100" s="14">
        <f t="shared" si="39"/>
        <v>4150964.71</v>
      </c>
      <c r="G100" s="14">
        <f t="shared" si="40"/>
        <v>0</v>
      </c>
      <c r="H100" s="14">
        <v>0</v>
      </c>
      <c r="I100" s="14">
        <f t="shared" si="41"/>
        <v>0</v>
      </c>
      <c r="J100" s="14">
        <v>0</v>
      </c>
      <c r="K100" s="14">
        <f t="shared" si="41"/>
        <v>0</v>
      </c>
      <c r="L100" s="14">
        <v>0</v>
      </c>
      <c r="M100" s="14">
        <f t="shared" si="41"/>
        <v>0</v>
      </c>
      <c r="N100" s="14">
        <v>0</v>
      </c>
      <c r="O100" s="14">
        <f t="shared" si="41"/>
        <v>0</v>
      </c>
      <c r="P100" s="14">
        <v>0</v>
      </c>
      <c r="Q100" s="14">
        <v>0</v>
      </c>
      <c r="R100" s="14">
        <f t="shared" si="42"/>
        <v>0</v>
      </c>
      <c r="S100" s="14">
        <f t="shared" si="43"/>
        <v>0</v>
      </c>
      <c r="T100" s="14">
        <v>0</v>
      </c>
      <c r="U100" s="14">
        <v>0</v>
      </c>
      <c r="V100" s="21">
        <f t="shared" si="44"/>
        <v>0</v>
      </c>
      <c r="W100" s="21">
        <f t="shared" si="45"/>
        <v>0</v>
      </c>
      <c r="X100" s="14">
        <v>0</v>
      </c>
      <c r="Y100" s="21">
        <f t="shared" si="46"/>
        <v>0</v>
      </c>
      <c r="Z100" s="14">
        <v>0</v>
      </c>
      <c r="AA100" s="14">
        <v>0</v>
      </c>
      <c r="AB100" s="14">
        <v>0</v>
      </c>
      <c r="AC100" s="14">
        <v>0</v>
      </c>
      <c r="AD100" s="27">
        <f t="shared" si="47"/>
        <v>0</v>
      </c>
      <c r="AE100" s="27">
        <f t="shared" si="48"/>
        <v>0</v>
      </c>
      <c r="AF100" s="14">
        <v>0</v>
      </c>
      <c r="AG100" s="27">
        <f t="shared" si="49"/>
        <v>0</v>
      </c>
      <c r="AH100" s="14">
        <v>0</v>
      </c>
      <c r="AI100" s="27">
        <f t="shared" si="49"/>
        <v>0</v>
      </c>
      <c r="AJ100" s="14">
        <v>0</v>
      </c>
      <c r="AK100" s="14">
        <v>0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34">
        <f t="shared" si="50"/>
        <v>0</v>
      </c>
      <c r="AS100" s="34">
        <f t="shared" si="51"/>
        <v>0</v>
      </c>
    </row>
    <row r="101" spans="1:45" x14ac:dyDescent="0.25">
      <c r="A101" s="5" t="s">
        <v>99</v>
      </c>
      <c r="B101" s="15">
        <v>4048380.59</v>
      </c>
      <c r="C101" s="15">
        <v>0</v>
      </c>
      <c r="D101" s="35"/>
      <c r="E101" s="15">
        <v>-35623.93</v>
      </c>
      <c r="F101" s="15">
        <f>SUM(F71:F100)</f>
        <v>-35623.930000000168</v>
      </c>
      <c r="G101" s="15">
        <f>SUM(G71:G100)</f>
        <v>4012756.6599999997</v>
      </c>
      <c r="H101" s="15">
        <v>-35631.46</v>
      </c>
      <c r="I101" s="15">
        <f>SUM(I71:I100)</f>
        <v>3977125.1999999988</v>
      </c>
      <c r="J101" s="15">
        <v>-44648.959999999999</v>
      </c>
      <c r="K101" s="15">
        <f>SUM(K71:K100)</f>
        <v>3932476.2399999993</v>
      </c>
      <c r="L101" s="15">
        <v>-45135.3</v>
      </c>
      <c r="M101" s="15">
        <f>SUM(M71:M100)</f>
        <v>3887340.9399999995</v>
      </c>
      <c r="N101" s="15">
        <v>-45126.38</v>
      </c>
      <c r="O101" s="15">
        <f>SUM(O71:O100)</f>
        <v>3842214.56</v>
      </c>
      <c r="P101" s="15">
        <v>0</v>
      </c>
      <c r="Q101" s="15">
        <v>-45173.93</v>
      </c>
      <c r="R101" s="15">
        <f>SUM(R71:R100)</f>
        <v>-45173.93</v>
      </c>
      <c r="S101" s="15">
        <f>SUM(S71:S100)</f>
        <v>3797040.629999999</v>
      </c>
      <c r="T101" s="15">
        <v>0.03</v>
      </c>
      <c r="U101" s="15">
        <v>-45163.32</v>
      </c>
      <c r="V101" s="22">
        <f>SUM(V71:V100)</f>
        <v>-45163.289999999986</v>
      </c>
      <c r="W101" s="22">
        <f>SUM(W71:W100)</f>
        <v>3751877.34</v>
      </c>
      <c r="X101" s="15">
        <v>-45152.13</v>
      </c>
      <c r="Y101" s="22">
        <f>SUM(Y71:Y100)</f>
        <v>3706725.209999999</v>
      </c>
      <c r="Z101" s="15">
        <v>-0.02</v>
      </c>
      <c r="AA101" s="15">
        <v>0</v>
      </c>
      <c r="AB101" s="15">
        <v>0</v>
      </c>
      <c r="AC101" s="15">
        <v>-45107.33</v>
      </c>
      <c r="AD101" s="28">
        <f>SUM(AD71:AD100)</f>
        <v>-45107.35</v>
      </c>
      <c r="AE101" s="28">
        <f>SUM(AE71:AE100)</f>
        <v>3661617.859999998</v>
      </c>
      <c r="AF101" s="15">
        <v>-45117.440000000002</v>
      </c>
      <c r="AG101" s="28">
        <f>SUM(AG71:AG100)</f>
        <v>3616500.4199999981</v>
      </c>
      <c r="AH101" s="15">
        <v>-45254.21</v>
      </c>
      <c r="AI101" s="28">
        <f>SUM(AI71:AI100)</f>
        <v>3571246.2099999981</v>
      </c>
      <c r="AJ101" s="15">
        <v>0.05</v>
      </c>
      <c r="AK101" s="15">
        <v>0</v>
      </c>
      <c r="AL101" s="15">
        <v>0</v>
      </c>
      <c r="AM101" s="15">
        <v>0</v>
      </c>
      <c r="AN101" s="15">
        <v>5819.1</v>
      </c>
      <c r="AO101" s="15">
        <v>-2327.64</v>
      </c>
      <c r="AP101" s="15">
        <v>-45417.27</v>
      </c>
      <c r="AQ101" s="15">
        <v>0</v>
      </c>
      <c r="AR101" s="35">
        <f>SUM(AR71:AR100)</f>
        <v>-41925.760000000002</v>
      </c>
      <c r="AS101" s="35">
        <f>SUM(AS71:AS100)</f>
        <v>3529320.4499999993</v>
      </c>
    </row>
    <row r="102" spans="1:45" x14ac:dyDescent="0.25">
      <c r="A102" s="3" t="s">
        <v>31</v>
      </c>
      <c r="B102" s="14"/>
      <c r="C102" s="14"/>
      <c r="D102" s="3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21"/>
      <c r="W102" s="21"/>
      <c r="X102" s="14"/>
      <c r="Y102" s="21"/>
      <c r="Z102" s="14"/>
      <c r="AA102" s="14"/>
      <c r="AB102" s="14"/>
      <c r="AC102" s="14"/>
      <c r="AD102" s="27"/>
      <c r="AE102" s="27"/>
      <c r="AF102" s="14"/>
      <c r="AG102" s="27"/>
      <c r="AH102" s="14"/>
      <c r="AI102" s="27"/>
      <c r="AJ102" s="14"/>
      <c r="AK102" s="14"/>
      <c r="AL102" s="14"/>
      <c r="AM102" s="14"/>
      <c r="AN102" s="14"/>
      <c r="AO102" s="14"/>
      <c r="AP102" s="14"/>
      <c r="AQ102" s="14"/>
      <c r="AR102" s="34"/>
      <c r="AS102" s="34"/>
    </row>
    <row r="103" spans="1:45" x14ac:dyDescent="0.25">
      <c r="A103" t="s">
        <v>100</v>
      </c>
      <c r="B103" s="14"/>
      <c r="C103" s="14"/>
      <c r="D103" s="3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21"/>
      <c r="W103" s="21"/>
      <c r="X103" s="14"/>
      <c r="Y103" s="21"/>
      <c r="Z103" s="14"/>
      <c r="AA103" s="14"/>
      <c r="AB103" s="14"/>
      <c r="AC103" s="14"/>
      <c r="AD103" s="27"/>
      <c r="AE103" s="27"/>
      <c r="AF103" s="14"/>
      <c r="AG103" s="27"/>
      <c r="AH103" s="14"/>
      <c r="AI103" s="27"/>
      <c r="AJ103" s="14"/>
      <c r="AK103" s="14"/>
      <c r="AL103" s="14"/>
      <c r="AM103" s="14"/>
      <c r="AN103" s="14"/>
      <c r="AO103" s="14"/>
      <c r="AP103" s="14"/>
      <c r="AQ103" s="14"/>
      <c r="AR103" s="34"/>
      <c r="AS103" s="34"/>
    </row>
    <row r="104" spans="1:45" x14ac:dyDescent="0.25">
      <c r="A104" t="s">
        <v>101</v>
      </c>
      <c r="B104" s="14">
        <v>0</v>
      </c>
      <c r="C104" s="14">
        <v>0</v>
      </c>
      <c r="D104" s="34"/>
      <c r="E104" s="14">
        <v>2292259.42</v>
      </c>
      <c r="F104" s="14">
        <f t="shared" ref="F104:F112" si="52">C104+E104</f>
        <v>2292259.42</v>
      </c>
      <c r="G104" s="14">
        <f t="shared" ref="G104:G112" si="53">B104+F104</f>
        <v>2292259.42</v>
      </c>
      <c r="H104" s="14">
        <v>0</v>
      </c>
      <c r="I104" s="14">
        <f t="shared" ref="I104:O112" si="54">G104+H104</f>
        <v>2292259.42</v>
      </c>
      <c r="J104" s="14">
        <v>-2727.24</v>
      </c>
      <c r="K104" s="14">
        <f t="shared" si="54"/>
        <v>2289532.1799999997</v>
      </c>
      <c r="L104" s="14">
        <v>0</v>
      </c>
      <c r="M104" s="14">
        <f t="shared" si="54"/>
        <v>2289532.1799999997</v>
      </c>
      <c r="N104" s="14">
        <v>0</v>
      </c>
      <c r="O104" s="14">
        <f t="shared" si="54"/>
        <v>2289532.1799999997</v>
      </c>
      <c r="P104" s="14">
        <v>0</v>
      </c>
      <c r="Q104" s="14">
        <v>0</v>
      </c>
      <c r="R104" s="14">
        <f t="shared" ref="R104:R112" si="55">P104+Q104</f>
        <v>0</v>
      </c>
      <c r="S104" s="14">
        <f t="shared" ref="S104:S112" si="56">O104+R104</f>
        <v>2289532.1799999997</v>
      </c>
      <c r="T104" s="14">
        <v>0</v>
      </c>
      <c r="U104" s="14">
        <v>0</v>
      </c>
      <c r="V104" s="21">
        <f t="shared" ref="V104:V112" si="57">T104+U104</f>
        <v>0</v>
      </c>
      <c r="W104" s="21">
        <f t="shared" ref="W104:W112" si="58">S104+V104</f>
        <v>2289532.1799999997</v>
      </c>
      <c r="X104" s="14">
        <v>0</v>
      </c>
      <c r="Y104" s="21">
        <f t="shared" ref="Y104:Y112" si="59">W104+X104</f>
        <v>2289532.1799999997</v>
      </c>
      <c r="Z104" s="14">
        <v>0</v>
      </c>
      <c r="AA104" s="14">
        <v>0</v>
      </c>
      <c r="AB104" s="14">
        <v>0</v>
      </c>
      <c r="AC104" s="14">
        <v>-2289532.1800000002</v>
      </c>
      <c r="AD104" s="27">
        <f t="shared" ref="AD104:AD112" si="60">SUM(Z104:AC104)</f>
        <v>-2289532.1800000002</v>
      </c>
      <c r="AE104" s="27">
        <f t="shared" ref="AE104:AE112" si="61">Y104+AD104</f>
        <v>0</v>
      </c>
      <c r="AF104" s="14">
        <v>0</v>
      </c>
      <c r="AG104" s="27">
        <f t="shared" ref="AG104:AI112" si="62">AE104+AF104</f>
        <v>0</v>
      </c>
      <c r="AH104" s="14">
        <v>0</v>
      </c>
      <c r="AI104" s="27">
        <f t="shared" si="62"/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-10641.16</v>
      </c>
      <c r="AP104" s="14">
        <v>0</v>
      </c>
      <c r="AQ104" s="14">
        <v>0</v>
      </c>
      <c r="AR104" s="34">
        <f t="shared" ref="AR104:AR112" si="63">SUM(AJ104:AQ104)</f>
        <v>-10641.16</v>
      </c>
      <c r="AS104" s="34">
        <f t="shared" ref="AS104:AS112" si="64">AI104+AR104</f>
        <v>-10641.16</v>
      </c>
    </row>
    <row r="105" spans="1:45" x14ac:dyDescent="0.25">
      <c r="A105" t="s">
        <v>102</v>
      </c>
      <c r="B105" s="14">
        <v>0</v>
      </c>
      <c r="C105" s="14">
        <v>0</v>
      </c>
      <c r="D105" s="34"/>
      <c r="E105" s="14">
        <v>0</v>
      </c>
      <c r="F105" s="14">
        <f t="shared" si="52"/>
        <v>0</v>
      </c>
      <c r="G105" s="14">
        <f t="shared" si="53"/>
        <v>0</v>
      </c>
      <c r="H105" s="14">
        <v>0</v>
      </c>
      <c r="I105" s="14">
        <f t="shared" si="54"/>
        <v>0</v>
      </c>
      <c r="J105" s="14">
        <v>0</v>
      </c>
      <c r="K105" s="14">
        <f t="shared" si="54"/>
        <v>0</v>
      </c>
      <c r="L105" s="14">
        <v>0</v>
      </c>
      <c r="M105" s="14">
        <f t="shared" si="54"/>
        <v>0</v>
      </c>
      <c r="N105" s="14">
        <v>0</v>
      </c>
      <c r="O105" s="14">
        <f t="shared" si="54"/>
        <v>0</v>
      </c>
      <c r="P105" s="14">
        <v>0</v>
      </c>
      <c r="Q105" s="14">
        <v>0</v>
      </c>
      <c r="R105" s="14">
        <f t="shared" si="55"/>
        <v>0</v>
      </c>
      <c r="S105" s="14">
        <f t="shared" si="56"/>
        <v>0</v>
      </c>
      <c r="T105" s="14">
        <v>0</v>
      </c>
      <c r="U105" s="14">
        <v>0</v>
      </c>
      <c r="V105" s="21">
        <f t="shared" si="57"/>
        <v>0</v>
      </c>
      <c r="W105" s="21">
        <f t="shared" si="58"/>
        <v>0</v>
      </c>
      <c r="X105" s="14">
        <v>0</v>
      </c>
      <c r="Y105" s="21">
        <f t="shared" si="59"/>
        <v>0</v>
      </c>
      <c r="Z105" s="14">
        <v>0</v>
      </c>
      <c r="AA105" s="14">
        <v>0</v>
      </c>
      <c r="AB105" s="14">
        <v>0</v>
      </c>
      <c r="AC105" s="14">
        <v>2289532.1800000002</v>
      </c>
      <c r="AD105" s="27">
        <f t="shared" si="60"/>
        <v>2289532.1800000002</v>
      </c>
      <c r="AE105" s="27">
        <f t="shared" si="61"/>
        <v>2289532.1800000002</v>
      </c>
      <c r="AF105" s="14">
        <v>0</v>
      </c>
      <c r="AG105" s="27">
        <f t="shared" si="62"/>
        <v>2289532.1800000002</v>
      </c>
      <c r="AH105" s="14">
        <v>0</v>
      </c>
      <c r="AI105" s="27">
        <f t="shared" si="62"/>
        <v>2289532.1800000002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34">
        <f t="shared" si="63"/>
        <v>0</v>
      </c>
      <c r="AS105" s="34">
        <f t="shared" si="64"/>
        <v>2289532.1800000002</v>
      </c>
    </row>
    <row r="106" spans="1:45" x14ac:dyDescent="0.25">
      <c r="A106" t="s">
        <v>103</v>
      </c>
      <c r="B106" s="14">
        <v>2366541.92</v>
      </c>
      <c r="C106" s="14">
        <v>107731141.61</v>
      </c>
      <c r="D106" s="34"/>
      <c r="E106" s="14">
        <v>-10101.26</v>
      </c>
      <c r="F106" s="14">
        <f t="shared" si="52"/>
        <v>107721040.34999999</v>
      </c>
      <c r="G106" s="14">
        <f t="shared" si="53"/>
        <v>110087582.27</v>
      </c>
      <c r="H106" s="14">
        <v>-10101.25</v>
      </c>
      <c r="I106" s="14">
        <f t="shared" si="54"/>
        <v>110077481.02</v>
      </c>
      <c r="J106" s="14">
        <v>-16792316.670000002</v>
      </c>
      <c r="K106" s="14">
        <f t="shared" si="54"/>
        <v>93285164.349999994</v>
      </c>
      <c r="L106" s="14">
        <v>-159318.49</v>
      </c>
      <c r="M106" s="14">
        <f t="shared" si="54"/>
        <v>93125845.859999999</v>
      </c>
      <c r="N106" s="14">
        <v>-159318.5</v>
      </c>
      <c r="O106" s="14">
        <f t="shared" si="54"/>
        <v>92966527.359999999</v>
      </c>
      <c r="P106" s="14">
        <v>0</v>
      </c>
      <c r="Q106" s="14">
        <v>-159318.49</v>
      </c>
      <c r="R106" s="14">
        <f t="shared" si="55"/>
        <v>-159318.49</v>
      </c>
      <c r="S106" s="14">
        <f t="shared" si="56"/>
        <v>92807208.870000005</v>
      </c>
      <c r="T106" s="14">
        <v>0</v>
      </c>
      <c r="U106" s="14">
        <v>-159318.49</v>
      </c>
      <c r="V106" s="21">
        <f t="shared" si="57"/>
        <v>-159318.49</v>
      </c>
      <c r="W106" s="21">
        <f t="shared" si="58"/>
        <v>92647890.38000001</v>
      </c>
      <c r="X106" s="14">
        <v>-159318.49</v>
      </c>
      <c r="Y106" s="21">
        <f t="shared" si="59"/>
        <v>92488571.890000015</v>
      </c>
      <c r="Z106" s="14">
        <v>0.01</v>
      </c>
      <c r="AA106" s="14">
        <v>0</v>
      </c>
      <c r="AB106" s="14">
        <v>0</v>
      </c>
      <c r="AC106" s="14">
        <v>-92488571.900000006</v>
      </c>
      <c r="AD106" s="27">
        <f t="shared" si="60"/>
        <v>-92488571.890000001</v>
      </c>
      <c r="AE106" s="27">
        <f t="shared" si="61"/>
        <v>0</v>
      </c>
      <c r="AF106" s="14">
        <v>0</v>
      </c>
      <c r="AG106" s="27">
        <f t="shared" si="62"/>
        <v>0</v>
      </c>
      <c r="AH106" s="14">
        <v>0</v>
      </c>
      <c r="AI106" s="27">
        <f t="shared" si="62"/>
        <v>0</v>
      </c>
      <c r="AJ106" s="14">
        <v>-0.01</v>
      </c>
      <c r="AK106" s="14">
        <v>0</v>
      </c>
      <c r="AL106" s="14">
        <v>0</v>
      </c>
      <c r="AM106" s="14">
        <v>0</v>
      </c>
      <c r="AN106" s="14">
        <v>0</v>
      </c>
      <c r="AO106" s="14">
        <v>-578960.39</v>
      </c>
      <c r="AP106" s="14">
        <v>-302662.09000000003</v>
      </c>
      <c r="AQ106" s="14">
        <v>0</v>
      </c>
      <c r="AR106" s="34">
        <f t="shared" si="63"/>
        <v>-881622.49</v>
      </c>
      <c r="AS106" s="34">
        <f t="shared" si="64"/>
        <v>-881622.49</v>
      </c>
    </row>
    <row r="107" spans="1:45" x14ac:dyDescent="0.25">
      <c r="A107" t="s">
        <v>104</v>
      </c>
      <c r="B107" s="14">
        <v>0</v>
      </c>
      <c r="C107" s="14">
        <v>0</v>
      </c>
      <c r="D107" s="34"/>
      <c r="E107" s="14">
        <v>0</v>
      </c>
      <c r="F107" s="14">
        <f t="shared" si="52"/>
        <v>0</v>
      </c>
      <c r="G107" s="14">
        <f t="shared" si="53"/>
        <v>0</v>
      </c>
      <c r="H107" s="14">
        <v>0</v>
      </c>
      <c r="I107" s="14">
        <f t="shared" si="54"/>
        <v>0</v>
      </c>
      <c r="J107" s="14">
        <v>0</v>
      </c>
      <c r="K107" s="14">
        <f t="shared" si="54"/>
        <v>0</v>
      </c>
      <c r="L107" s="14">
        <v>0</v>
      </c>
      <c r="M107" s="14">
        <f t="shared" si="54"/>
        <v>0</v>
      </c>
      <c r="N107" s="14">
        <v>0</v>
      </c>
      <c r="O107" s="14">
        <f t="shared" si="54"/>
        <v>0</v>
      </c>
      <c r="P107" s="14">
        <v>0</v>
      </c>
      <c r="Q107" s="14">
        <v>0</v>
      </c>
      <c r="R107" s="14">
        <f t="shared" si="55"/>
        <v>0</v>
      </c>
      <c r="S107" s="14">
        <f t="shared" si="56"/>
        <v>0</v>
      </c>
      <c r="T107" s="14">
        <v>0</v>
      </c>
      <c r="U107" s="14">
        <v>0</v>
      </c>
      <c r="V107" s="21">
        <f t="shared" si="57"/>
        <v>0</v>
      </c>
      <c r="W107" s="21">
        <f t="shared" si="58"/>
        <v>0</v>
      </c>
      <c r="X107" s="14">
        <v>0</v>
      </c>
      <c r="Y107" s="21">
        <f t="shared" si="59"/>
        <v>0</v>
      </c>
      <c r="Z107" s="14">
        <v>0</v>
      </c>
      <c r="AA107" s="14">
        <v>0</v>
      </c>
      <c r="AB107" s="14">
        <v>0</v>
      </c>
      <c r="AC107" s="14">
        <v>90039721.209999993</v>
      </c>
      <c r="AD107" s="27">
        <f t="shared" si="60"/>
        <v>90039721.209999993</v>
      </c>
      <c r="AE107" s="27">
        <f t="shared" si="61"/>
        <v>90039721.209999993</v>
      </c>
      <c r="AF107" s="14">
        <v>-159318.49</v>
      </c>
      <c r="AG107" s="27">
        <f t="shared" si="62"/>
        <v>89880402.719999999</v>
      </c>
      <c r="AH107" s="14">
        <v>-159318.49</v>
      </c>
      <c r="AI107" s="27">
        <f t="shared" si="62"/>
        <v>89721084.230000004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-159318.5</v>
      </c>
      <c r="AQ107" s="14">
        <v>0</v>
      </c>
      <c r="AR107" s="34">
        <f t="shared" si="63"/>
        <v>-159318.5</v>
      </c>
      <c r="AS107" s="34">
        <f t="shared" si="64"/>
        <v>89561765.730000004</v>
      </c>
    </row>
    <row r="108" spans="1:45" x14ac:dyDescent="0.25">
      <c r="A108" t="s">
        <v>105</v>
      </c>
      <c r="B108" s="14">
        <v>0</v>
      </c>
      <c r="C108" s="14">
        <v>0</v>
      </c>
      <c r="D108" s="34"/>
      <c r="E108" s="14">
        <v>0</v>
      </c>
      <c r="F108" s="14">
        <f t="shared" si="52"/>
        <v>0</v>
      </c>
      <c r="G108" s="14">
        <f t="shared" si="53"/>
        <v>0</v>
      </c>
      <c r="H108" s="14">
        <v>0</v>
      </c>
      <c r="I108" s="14">
        <f t="shared" si="54"/>
        <v>0</v>
      </c>
      <c r="J108" s="14">
        <v>16337290.949999999</v>
      </c>
      <c r="K108" s="14">
        <f t="shared" si="54"/>
        <v>16337290.949999999</v>
      </c>
      <c r="L108" s="14">
        <v>0</v>
      </c>
      <c r="M108" s="14">
        <f t="shared" si="54"/>
        <v>16337290.949999999</v>
      </c>
      <c r="N108" s="14">
        <v>0</v>
      </c>
      <c r="O108" s="14">
        <f t="shared" si="54"/>
        <v>16337290.949999999</v>
      </c>
      <c r="P108" s="14">
        <v>0</v>
      </c>
      <c r="Q108" s="14">
        <v>0</v>
      </c>
      <c r="R108" s="14">
        <f t="shared" si="55"/>
        <v>0</v>
      </c>
      <c r="S108" s="14">
        <f t="shared" si="56"/>
        <v>16337290.949999999</v>
      </c>
      <c r="T108" s="14">
        <v>0</v>
      </c>
      <c r="U108" s="14">
        <v>0</v>
      </c>
      <c r="V108" s="21">
        <f t="shared" si="57"/>
        <v>0</v>
      </c>
      <c r="W108" s="21">
        <f t="shared" si="58"/>
        <v>16337290.949999999</v>
      </c>
      <c r="X108" s="14">
        <v>0</v>
      </c>
      <c r="Y108" s="21">
        <f t="shared" si="59"/>
        <v>16337290.949999999</v>
      </c>
      <c r="Z108" s="14">
        <v>0</v>
      </c>
      <c r="AA108" s="14">
        <v>0</v>
      </c>
      <c r="AB108" s="14">
        <v>0</v>
      </c>
      <c r="AC108" s="14">
        <v>-16337290.949999999</v>
      </c>
      <c r="AD108" s="27">
        <f t="shared" si="60"/>
        <v>-16337290.949999999</v>
      </c>
      <c r="AE108" s="27">
        <f t="shared" si="61"/>
        <v>0</v>
      </c>
      <c r="AF108" s="14">
        <v>0</v>
      </c>
      <c r="AG108" s="27">
        <f t="shared" si="62"/>
        <v>0</v>
      </c>
      <c r="AH108" s="14">
        <v>0</v>
      </c>
      <c r="AI108" s="27">
        <f t="shared" si="62"/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34">
        <f t="shared" si="63"/>
        <v>0</v>
      </c>
      <c r="AS108" s="34">
        <f t="shared" si="64"/>
        <v>0</v>
      </c>
    </row>
    <row r="109" spans="1:45" x14ac:dyDescent="0.25">
      <c r="A109" t="s">
        <v>106</v>
      </c>
      <c r="B109" s="14">
        <v>0</v>
      </c>
      <c r="C109" s="14">
        <v>0</v>
      </c>
      <c r="D109" s="34"/>
      <c r="E109" s="14">
        <v>0</v>
      </c>
      <c r="F109" s="14">
        <f t="shared" si="52"/>
        <v>0</v>
      </c>
      <c r="G109" s="14">
        <f t="shared" si="53"/>
        <v>0</v>
      </c>
      <c r="H109" s="14">
        <v>0</v>
      </c>
      <c r="I109" s="14">
        <f t="shared" si="54"/>
        <v>0</v>
      </c>
      <c r="J109" s="14">
        <v>0</v>
      </c>
      <c r="K109" s="14">
        <f t="shared" si="54"/>
        <v>0</v>
      </c>
      <c r="L109" s="14">
        <v>0</v>
      </c>
      <c r="M109" s="14">
        <f t="shared" si="54"/>
        <v>0</v>
      </c>
      <c r="N109" s="14">
        <v>0</v>
      </c>
      <c r="O109" s="14">
        <f t="shared" si="54"/>
        <v>0</v>
      </c>
      <c r="P109" s="14">
        <v>0</v>
      </c>
      <c r="Q109" s="14">
        <v>0</v>
      </c>
      <c r="R109" s="14">
        <f t="shared" si="55"/>
        <v>0</v>
      </c>
      <c r="S109" s="14">
        <f t="shared" si="56"/>
        <v>0</v>
      </c>
      <c r="T109" s="14">
        <v>0</v>
      </c>
      <c r="U109" s="14">
        <v>0</v>
      </c>
      <c r="V109" s="21">
        <f t="shared" si="57"/>
        <v>0</v>
      </c>
      <c r="W109" s="21">
        <f t="shared" si="58"/>
        <v>0</v>
      </c>
      <c r="X109" s="14">
        <v>0</v>
      </c>
      <c r="Y109" s="21">
        <f t="shared" si="59"/>
        <v>0</v>
      </c>
      <c r="Z109" s="14">
        <v>0</v>
      </c>
      <c r="AA109" s="14">
        <v>0</v>
      </c>
      <c r="AB109" s="14">
        <v>0</v>
      </c>
      <c r="AC109" s="14">
        <v>18167931.760000002</v>
      </c>
      <c r="AD109" s="27">
        <f t="shared" si="60"/>
        <v>18167931.760000002</v>
      </c>
      <c r="AE109" s="27">
        <f t="shared" si="61"/>
        <v>18167931.760000002</v>
      </c>
      <c r="AF109" s="14">
        <v>-459546.71</v>
      </c>
      <c r="AG109" s="27">
        <f t="shared" si="62"/>
        <v>17708385.050000001</v>
      </c>
      <c r="AH109" s="14">
        <v>-459546.73</v>
      </c>
      <c r="AI109" s="27">
        <f t="shared" si="62"/>
        <v>17248838.32</v>
      </c>
      <c r="AJ109" s="14">
        <v>0</v>
      </c>
      <c r="AK109" s="14">
        <v>0</v>
      </c>
      <c r="AL109" s="14">
        <v>0</v>
      </c>
      <c r="AM109" s="14">
        <v>0</v>
      </c>
      <c r="AN109" s="14">
        <v>0</v>
      </c>
      <c r="AO109" s="14">
        <v>0</v>
      </c>
      <c r="AP109" s="14">
        <v>-459546.73</v>
      </c>
      <c r="AQ109" s="14">
        <v>0</v>
      </c>
      <c r="AR109" s="34">
        <f t="shared" si="63"/>
        <v>-459546.73</v>
      </c>
      <c r="AS109" s="34">
        <f t="shared" si="64"/>
        <v>16789291.59</v>
      </c>
    </row>
    <row r="110" spans="1:45" x14ac:dyDescent="0.25">
      <c r="A110" t="s">
        <v>107</v>
      </c>
      <c r="B110" s="14">
        <v>0</v>
      </c>
      <c r="C110" s="14">
        <v>3153871.7</v>
      </c>
      <c r="D110" s="34"/>
      <c r="E110" s="14">
        <v>-2292259.42</v>
      </c>
      <c r="F110" s="14">
        <f t="shared" si="52"/>
        <v>861612.28000000026</v>
      </c>
      <c r="G110" s="14">
        <f t="shared" si="53"/>
        <v>861612.28000000026</v>
      </c>
      <c r="H110" s="14">
        <v>0</v>
      </c>
      <c r="I110" s="14">
        <f t="shared" si="54"/>
        <v>861612.28000000026</v>
      </c>
      <c r="J110" s="14">
        <v>0</v>
      </c>
      <c r="K110" s="14">
        <f t="shared" si="54"/>
        <v>861612.28000000026</v>
      </c>
      <c r="L110" s="14">
        <v>0</v>
      </c>
      <c r="M110" s="14">
        <f t="shared" si="54"/>
        <v>861612.28000000026</v>
      </c>
      <c r="N110" s="14">
        <v>0</v>
      </c>
      <c r="O110" s="14">
        <f t="shared" si="54"/>
        <v>861612.28000000026</v>
      </c>
      <c r="P110" s="14">
        <v>0</v>
      </c>
      <c r="Q110" s="14">
        <v>0</v>
      </c>
      <c r="R110" s="14">
        <f t="shared" si="55"/>
        <v>0</v>
      </c>
      <c r="S110" s="14">
        <f t="shared" si="56"/>
        <v>861612.28000000026</v>
      </c>
      <c r="T110" s="14">
        <v>0</v>
      </c>
      <c r="U110" s="14">
        <v>0</v>
      </c>
      <c r="V110" s="21">
        <f t="shared" si="57"/>
        <v>0</v>
      </c>
      <c r="W110" s="21">
        <f t="shared" si="58"/>
        <v>861612.28000000026</v>
      </c>
      <c r="X110" s="14">
        <v>0</v>
      </c>
      <c r="Y110" s="21">
        <f t="shared" si="59"/>
        <v>861612.28000000026</v>
      </c>
      <c r="Z110" s="14">
        <v>0</v>
      </c>
      <c r="AA110" s="14">
        <v>0</v>
      </c>
      <c r="AB110" s="14">
        <v>0</v>
      </c>
      <c r="AC110" s="14">
        <v>-861612.28</v>
      </c>
      <c r="AD110" s="27">
        <f t="shared" si="60"/>
        <v>-861612.28</v>
      </c>
      <c r="AE110" s="27">
        <f t="shared" si="61"/>
        <v>0</v>
      </c>
      <c r="AF110" s="14">
        <v>0</v>
      </c>
      <c r="AG110" s="27">
        <f t="shared" si="62"/>
        <v>0</v>
      </c>
      <c r="AH110" s="14">
        <v>0</v>
      </c>
      <c r="AI110" s="27">
        <f t="shared" si="62"/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-1459380.37</v>
      </c>
      <c r="AP110" s="14">
        <v>0</v>
      </c>
      <c r="AQ110" s="14">
        <v>0</v>
      </c>
      <c r="AR110" s="34">
        <f t="shared" si="63"/>
        <v>-1459380.37</v>
      </c>
      <c r="AS110" s="34">
        <f t="shared" si="64"/>
        <v>-1459380.37</v>
      </c>
    </row>
    <row r="111" spans="1:45" x14ac:dyDescent="0.25">
      <c r="A111" t="s">
        <v>108</v>
      </c>
      <c r="B111" s="14">
        <v>0</v>
      </c>
      <c r="C111" s="14">
        <v>0</v>
      </c>
      <c r="D111" s="34"/>
      <c r="E111" s="14">
        <v>0</v>
      </c>
      <c r="F111" s="14">
        <f t="shared" si="52"/>
        <v>0</v>
      </c>
      <c r="G111" s="14">
        <f t="shared" si="53"/>
        <v>0</v>
      </c>
      <c r="H111" s="14">
        <v>0</v>
      </c>
      <c r="I111" s="14">
        <f t="shared" si="54"/>
        <v>0</v>
      </c>
      <c r="J111" s="14">
        <v>0</v>
      </c>
      <c r="K111" s="14">
        <f t="shared" si="54"/>
        <v>0</v>
      </c>
      <c r="L111" s="14">
        <v>0</v>
      </c>
      <c r="M111" s="14">
        <f t="shared" si="54"/>
        <v>0</v>
      </c>
      <c r="N111" s="14">
        <v>0</v>
      </c>
      <c r="O111" s="14">
        <f t="shared" si="54"/>
        <v>0</v>
      </c>
      <c r="P111" s="14">
        <v>0</v>
      </c>
      <c r="Q111" s="14">
        <v>0</v>
      </c>
      <c r="R111" s="14">
        <f t="shared" si="55"/>
        <v>0</v>
      </c>
      <c r="S111" s="14">
        <f t="shared" si="56"/>
        <v>0</v>
      </c>
      <c r="T111" s="14">
        <v>0</v>
      </c>
      <c r="U111" s="14">
        <v>0</v>
      </c>
      <c r="V111" s="21">
        <f t="shared" si="57"/>
        <v>0</v>
      </c>
      <c r="W111" s="21">
        <f t="shared" si="58"/>
        <v>0</v>
      </c>
      <c r="X111" s="14">
        <v>0</v>
      </c>
      <c r="Y111" s="21">
        <f t="shared" si="59"/>
        <v>0</v>
      </c>
      <c r="Z111" s="14">
        <v>0</v>
      </c>
      <c r="AA111" s="14">
        <v>0</v>
      </c>
      <c r="AB111" s="14">
        <v>0</v>
      </c>
      <c r="AC111" s="14">
        <v>839583.72</v>
      </c>
      <c r="AD111" s="27">
        <f t="shared" si="60"/>
        <v>839583.72</v>
      </c>
      <c r="AE111" s="27">
        <f t="shared" si="61"/>
        <v>839583.72</v>
      </c>
      <c r="AF111" s="14">
        <v>-21373.22</v>
      </c>
      <c r="AG111" s="27">
        <f t="shared" si="62"/>
        <v>818210.5</v>
      </c>
      <c r="AH111" s="14">
        <v>-21373.200000000001</v>
      </c>
      <c r="AI111" s="27">
        <f t="shared" si="62"/>
        <v>796837.3</v>
      </c>
      <c r="AJ111" s="14">
        <v>0</v>
      </c>
      <c r="AK111" s="14">
        <v>0</v>
      </c>
      <c r="AL111" s="14">
        <v>0</v>
      </c>
      <c r="AM111" s="14">
        <v>0</v>
      </c>
      <c r="AN111" s="14">
        <v>0</v>
      </c>
      <c r="AO111" s="14">
        <v>0</v>
      </c>
      <c r="AP111" s="14">
        <v>-21373.23</v>
      </c>
      <c r="AQ111" s="14">
        <v>0</v>
      </c>
      <c r="AR111" s="34">
        <f t="shared" si="63"/>
        <v>-21373.23</v>
      </c>
      <c r="AS111" s="34">
        <f t="shared" si="64"/>
        <v>775464.07000000007</v>
      </c>
    </row>
    <row r="112" spans="1:45" x14ac:dyDescent="0.25">
      <c r="A112" t="s">
        <v>109</v>
      </c>
      <c r="B112" s="14">
        <v>110885013.31999999</v>
      </c>
      <c r="C112" s="14">
        <v>-110885013.31999999</v>
      </c>
      <c r="D112" s="34"/>
      <c r="E112" s="14">
        <v>0</v>
      </c>
      <c r="F112" s="14">
        <f t="shared" si="52"/>
        <v>-110885013.31999999</v>
      </c>
      <c r="G112" s="14">
        <f t="shared" si="53"/>
        <v>0</v>
      </c>
      <c r="H112" s="14">
        <v>0</v>
      </c>
      <c r="I112" s="14">
        <f t="shared" si="54"/>
        <v>0</v>
      </c>
      <c r="J112" s="14">
        <v>0</v>
      </c>
      <c r="K112" s="14">
        <f t="shared" si="54"/>
        <v>0</v>
      </c>
      <c r="L112" s="14">
        <v>0</v>
      </c>
      <c r="M112" s="14">
        <f t="shared" si="54"/>
        <v>0</v>
      </c>
      <c r="N112" s="14">
        <v>0</v>
      </c>
      <c r="O112" s="14">
        <f t="shared" si="54"/>
        <v>0</v>
      </c>
      <c r="P112" s="14">
        <v>0</v>
      </c>
      <c r="Q112" s="14">
        <v>0</v>
      </c>
      <c r="R112" s="14">
        <f t="shared" si="55"/>
        <v>0</v>
      </c>
      <c r="S112" s="14">
        <f t="shared" si="56"/>
        <v>0</v>
      </c>
      <c r="T112" s="14">
        <v>0</v>
      </c>
      <c r="U112" s="14">
        <v>0</v>
      </c>
      <c r="V112" s="21">
        <f t="shared" si="57"/>
        <v>0</v>
      </c>
      <c r="W112" s="21">
        <f t="shared" si="58"/>
        <v>0</v>
      </c>
      <c r="X112" s="14">
        <v>0</v>
      </c>
      <c r="Y112" s="21">
        <f t="shared" si="59"/>
        <v>0</v>
      </c>
      <c r="Z112" s="14">
        <v>0</v>
      </c>
      <c r="AA112" s="14">
        <v>0</v>
      </c>
      <c r="AB112" s="14">
        <v>0</v>
      </c>
      <c r="AC112" s="14">
        <v>0</v>
      </c>
      <c r="AD112" s="27">
        <f t="shared" si="60"/>
        <v>0</v>
      </c>
      <c r="AE112" s="27">
        <f t="shared" si="61"/>
        <v>0</v>
      </c>
      <c r="AF112" s="14">
        <v>0</v>
      </c>
      <c r="AG112" s="27">
        <f t="shared" si="62"/>
        <v>0</v>
      </c>
      <c r="AH112" s="14">
        <v>0</v>
      </c>
      <c r="AI112" s="27">
        <f t="shared" si="62"/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34">
        <f t="shared" si="63"/>
        <v>0</v>
      </c>
      <c r="AS112" s="34">
        <f t="shared" si="64"/>
        <v>0</v>
      </c>
    </row>
    <row r="113" spans="1:45" x14ac:dyDescent="0.25">
      <c r="A113" s="5" t="s">
        <v>110</v>
      </c>
      <c r="B113" s="15">
        <v>113251555.23999999</v>
      </c>
      <c r="C113" s="15">
        <v>-0.01</v>
      </c>
      <c r="D113" s="35"/>
      <c r="E113" s="15">
        <v>-10101.26</v>
      </c>
      <c r="F113" s="15">
        <f>SUM(F104:F112)</f>
        <v>-10101.269999995828</v>
      </c>
      <c r="G113" s="15">
        <f>SUM(G104:G112)</f>
        <v>113241453.97</v>
      </c>
      <c r="H113" s="15">
        <v>-10101.25</v>
      </c>
      <c r="I113" s="15">
        <f>SUM(I104:I112)</f>
        <v>113231352.72</v>
      </c>
      <c r="J113" s="15">
        <v>-457752.96</v>
      </c>
      <c r="K113" s="15">
        <f>SUM(K104:K112)</f>
        <v>112773599.76000001</v>
      </c>
      <c r="L113" s="15">
        <v>-159318.49</v>
      </c>
      <c r="M113" s="15">
        <f>SUM(M104:M112)</f>
        <v>112614281.27</v>
      </c>
      <c r="N113" s="15">
        <v>-159318.5</v>
      </c>
      <c r="O113" s="15">
        <f>SUM(O104:O112)</f>
        <v>112454962.77</v>
      </c>
      <c r="P113" s="15">
        <v>0</v>
      </c>
      <c r="Q113" s="15">
        <v>-159318.49</v>
      </c>
      <c r="R113" s="15">
        <f>SUM(R104:R112)</f>
        <v>-159318.49</v>
      </c>
      <c r="S113" s="15">
        <f>SUM(S104:S112)</f>
        <v>112295644.28000002</v>
      </c>
      <c r="T113" s="15">
        <v>0</v>
      </c>
      <c r="U113" s="15">
        <v>-159318.49</v>
      </c>
      <c r="V113" s="22">
        <f>SUM(V104:V112)</f>
        <v>-159318.49</v>
      </c>
      <c r="W113" s="22">
        <f>SUM(W104:W112)</f>
        <v>112136325.79000001</v>
      </c>
      <c r="X113" s="15">
        <v>-159318.49</v>
      </c>
      <c r="Y113" s="22">
        <f>SUM(Y104:Y112)</f>
        <v>111977007.30000003</v>
      </c>
      <c r="Z113" s="15">
        <v>0.01</v>
      </c>
      <c r="AA113" s="15">
        <v>0</v>
      </c>
      <c r="AB113" s="15">
        <v>0</v>
      </c>
      <c r="AC113" s="15">
        <v>-640238.43999999994</v>
      </c>
      <c r="AD113" s="28">
        <f>SUM(AD104:AD112)</f>
        <v>-640238.43000000482</v>
      </c>
      <c r="AE113" s="28">
        <f>SUM(AE104:AE112)</f>
        <v>111336768.87</v>
      </c>
      <c r="AF113" s="15">
        <v>-640238.42000000004</v>
      </c>
      <c r="AG113" s="28">
        <f>SUM(AG104:AG112)</f>
        <v>110696530.45</v>
      </c>
      <c r="AH113" s="15">
        <v>-640238.42000000004</v>
      </c>
      <c r="AI113" s="28">
        <f>SUM(AI104:AI112)</f>
        <v>110056292.03000002</v>
      </c>
      <c r="AJ113" s="15">
        <v>-0.01</v>
      </c>
      <c r="AK113" s="15">
        <v>0</v>
      </c>
      <c r="AL113" s="15">
        <v>0</v>
      </c>
      <c r="AM113" s="15">
        <v>0</v>
      </c>
      <c r="AN113" s="15">
        <v>0</v>
      </c>
      <c r="AO113" s="15">
        <v>-2048981.92</v>
      </c>
      <c r="AP113" s="15">
        <v>-942900.55</v>
      </c>
      <c r="AQ113" s="15">
        <v>0</v>
      </c>
      <c r="AR113" s="35">
        <f>SUM(AR104:AR112)</f>
        <v>-2991882.48</v>
      </c>
      <c r="AS113" s="35">
        <f>SUM(AS104:AS112)</f>
        <v>107064409.55</v>
      </c>
    </row>
    <row r="114" spans="1:45" x14ac:dyDescent="0.25">
      <c r="A114" s="3" t="s">
        <v>31</v>
      </c>
      <c r="B114" s="14"/>
      <c r="C114" s="14"/>
      <c r="D114" s="3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21"/>
      <c r="W114" s="21"/>
      <c r="X114" s="14"/>
      <c r="Y114" s="21"/>
      <c r="Z114" s="14"/>
      <c r="AA114" s="14"/>
      <c r="AB114" s="14"/>
      <c r="AC114" s="14"/>
      <c r="AD114" s="27"/>
      <c r="AE114" s="27"/>
      <c r="AF114" s="14"/>
      <c r="AG114" s="27"/>
      <c r="AH114" s="14"/>
      <c r="AI114" s="27"/>
      <c r="AJ114" s="14"/>
      <c r="AK114" s="14"/>
      <c r="AL114" s="14"/>
      <c r="AM114" s="14"/>
      <c r="AN114" s="14"/>
      <c r="AO114" s="14"/>
      <c r="AP114" s="14"/>
      <c r="AQ114" s="14"/>
      <c r="AR114" s="34"/>
      <c r="AS114" s="34"/>
    </row>
    <row r="115" spans="1:45" x14ac:dyDescent="0.25">
      <c r="A115" t="s">
        <v>111</v>
      </c>
      <c r="B115" s="14"/>
      <c r="C115" s="14"/>
      <c r="D115" s="3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21"/>
      <c r="W115" s="21"/>
      <c r="X115" s="14"/>
      <c r="Y115" s="21"/>
      <c r="Z115" s="14"/>
      <c r="AA115" s="14"/>
      <c r="AB115" s="14"/>
      <c r="AC115" s="14"/>
      <c r="AD115" s="27"/>
      <c r="AE115" s="27"/>
      <c r="AF115" s="14"/>
      <c r="AG115" s="27"/>
      <c r="AH115" s="14"/>
      <c r="AI115" s="27"/>
      <c r="AJ115" s="14"/>
      <c r="AK115" s="14"/>
      <c r="AL115" s="14"/>
      <c r="AM115" s="14"/>
      <c r="AN115" s="14"/>
      <c r="AO115" s="14"/>
      <c r="AP115" s="14"/>
      <c r="AQ115" s="14"/>
      <c r="AR115" s="34"/>
      <c r="AS115" s="34"/>
    </row>
    <row r="116" spans="1:45" x14ac:dyDescent="0.25">
      <c r="A116" t="s">
        <v>92</v>
      </c>
      <c r="B116" s="14">
        <v>-15006453</v>
      </c>
      <c r="C116" s="14">
        <v>0</v>
      </c>
      <c r="D116" s="34"/>
      <c r="E116" s="14">
        <v>133125</v>
      </c>
      <c r="F116" s="14">
        <f t="shared" ref="F116:F117" si="65">C116+E116</f>
        <v>133125</v>
      </c>
      <c r="G116" s="14">
        <f t="shared" ref="G116:G117" si="66">B116+F116</f>
        <v>-14873328</v>
      </c>
      <c r="H116" s="14">
        <v>133125</v>
      </c>
      <c r="I116" s="14">
        <f t="shared" ref="I116:O117" si="67">G116+H116</f>
        <v>-14740203</v>
      </c>
      <c r="J116" s="14">
        <v>169858</v>
      </c>
      <c r="K116" s="14">
        <f t="shared" si="67"/>
        <v>-14570345</v>
      </c>
      <c r="L116" s="14">
        <v>169858</v>
      </c>
      <c r="M116" s="14">
        <f t="shared" si="67"/>
        <v>-14400487</v>
      </c>
      <c r="N116" s="14">
        <v>169858</v>
      </c>
      <c r="O116" s="14">
        <f t="shared" si="67"/>
        <v>-14230629</v>
      </c>
      <c r="P116" s="14">
        <v>0</v>
      </c>
      <c r="Q116" s="14">
        <v>169858</v>
      </c>
      <c r="R116" s="14">
        <f t="shared" ref="R116:R117" si="68">P116+Q116</f>
        <v>169858</v>
      </c>
      <c r="S116" s="14">
        <f t="shared" ref="S116:S117" si="69">O116+R116</f>
        <v>-14060771</v>
      </c>
      <c r="T116" s="14">
        <v>0</v>
      </c>
      <c r="U116" s="14">
        <v>169858</v>
      </c>
      <c r="V116" s="21">
        <f t="shared" ref="V116:V117" si="70">T116+U116</f>
        <v>169858</v>
      </c>
      <c r="W116" s="21">
        <f t="shared" ref="W116:W117" si="71">S116+V116</f>
        <v>-13890913</v>
      </c>
      <c r="X116" s="14">
        <v>169858</v>
      </c>
      <c r="Y116" s="21">
        <f t="shared" ref="Y116:Y117" si="72">W116+X116</f>
        <v>-13721055</v>
      </c>
      <c r="Z116" s="14">
        <v>0</v>
      </c>
      <c r="AA116" s="14">
        <v>0</v>
      </c>
      <c r="AB116" s="14">
        <v>0</v>
      </c>
      <c r="AC116" s="14">
        <v>169858</v>
      </c>
      <c r="AD116" s="27">
        <f t="shared" ref="AD116:AD117" si="73">SUM(Z116:AC116)</f>
        <v>169858</v>
      </c>
      <c r="AE116" s="27">
        <f t="shared" ref="AE116:AE117" si="74">Y116+AD116</f>
        <v>-13551197</v>
      </c>
      <c r="AF116" s="14">
        <v>169858</v>
      </c>
      <c r="AG116" s="27">
        <f t="shared" ref="AG116:AI117" si="75">AE116+AF116</f>
        <v>-13381339</v>
      </c>
      <c r="AH116" s="14">
        <v>169858</v>
      </c>
      <c r="AI116" s="27">
        <f t="shared" si="75"/>
        <v>-13211481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169858</v>
      </c>
      <c r="AQ116" s="14">
        <v>0</v>
      </c>
      <c r="AR116" s="34">
        <f t="shared" ref="AR116:AR117" si="76">SUM(AJ116:AQ116)</f>
        <v>169858</v>
      </c>
      <c r="AS116" s="34">
        <f t="shared" ref="AS116:AS117" si="77">AI116+AR116</f>
        <v>-13041623</v>
      </c>
    </row>
    <row r="117" spans="1:45" x14ac:dyDescent="0.25">
      <c r="A117" t="s">
        <v>93</v>
      </c>
      <c r="B117" s="14">
        <v>-210378.45</v>
      </c>
      <c r="C117" s="14">
        <v>0</v>
      </c>
      <c r="D117" s="34"/>
      <c r="E117" s="14">
        <v>877</v>
      </c>
      <c r="F117" s="14">
        <f t="shared" si="65"/>
        <v>877</v>
      </c>
      <c r="G117" s="14">
        <f t="shared" si="66"/>
        <v>-209501.45</v>
      </c>
      <c r="H117" s="14">
        <v>877</v>
      </c>
      <c r="I117" s="14">
        <f t="shared" si="67"/>
        <v>-208624.45</v>
      </c>
      <c r="J117" s="14">
        <v>-1753</v>
      </c>
      <c r="K117" s="14">
        <f t="shared" si="67"/>
        <v>-210377.45</v>
      </c>
      <c r="L117" s="14">
        <v>0</v>
      </c>
      <c r="M117" s="14">
        <f t="shared" si="67"/>
        <v>-210377.45</v>
      </c>
      <c r="N117" s="14">
        <v>0</v>
      </c>
      <c r="O117" s="14">
        <f t="shared" si="67"/>
        <v>-210377.45</v>
      </c>
      <c r="P117" s="14">
        <v>0</v>
      </c>
      <c r="Q117" s="14">
        <v>0</v>
      </c>
      <c r="R117" s="14">
        <f t="shared" si="68"/>
        <v>0</v>
      </c>
      <c r="S117" s="14">
        <f t="shared" si="69"/>
        <v>-210377.45</v>
      </c>
      <c r="T117" s="14">
        <v>0</v>
      </c>
      <c r="U117" s="14">
        <v>0</v>
      </c>
      <c r="V117" s="21">
        <f t="shared" si="70"/>
        <v>0</v>
      </c>
      <c r="W117" s="21">
        <f t="shared" si="71"/>
        <v>-210377.45</v>
      </c>
      <c r="X117" s="14">
        <v>0</v>
      </c>
      <c r="Y117" s="21">
        <f t="shared" si="72"/>
        <v>-210377.45</v>
      </c>
      <c r="Z117" s="14">
        <v>0</v>
      </c>
      <c r="AA117" s="14">
        <v>0</v>
      </c>
      <c r="AB117" s="14">
        <v>0</v>
      </c>
      <c r="AC117" s="14">
        <v>0</v>
      </c>
      <c r="AD117" s="27">
        <f t="shared" si="73"/>
        <v>0</v>
      </c>
      <c r="AE117" s="27">
        <f t="shared" si="74"/>
        <v>-210377.45</v>
      </c>
      <c r="AF117" s="14">
        <v>0</v>
      </c>
      <c r="AG117" s="27">
        <f t="shared" si="75"/>
        <v>-210377.45</v>
      </c>
      <c r="AH117" s="14">
        <v>0</v>
      </c>
      <c r="AI117" s="27">
        <f t="shared" si="75"/>
        <v>-210377.45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877</v>
      </c>
      <c r="AQ117" s="14">
        <v>0</v>
      </c>
      <c r="AR117" s="34">
        <f t="shared" si="76"/>
        <v>877</v>
      </c>
      <c r="AS117" s="34">
        <f t="shared" si="77"/>
        <v>-209500.45</v>
      </c>
    </row>
    <row r="118" spans="1:45" x14ac:dyDescent="0.25">
      <c r="A118" s="5" t="s">
        <v>112</v>
      </c>
      <c r="B118" s="15">
        <v>-15216831.449999999</v>
      </c>
      <c r="C118" s="15">
        <v>0</v>
      </c>
      <c r="D118" s="35"/>
      <c r="E118" s="15">
        <v>134002</v>
      </c>
      <c r="F118" s="15">
        <f>SUM(F116:F117)</f>
        <v>134002</v>
      </c>
      <c r="G118" s="15">
        <f>SUM(G116:G117)</f>
        <v>-15082829.449999999</v>
      </c>
      <c r="H118" s="15">
        <v>134002</v>
      </c>
      <c r="I118" s="15">
        <f>SUM(I116:I117)</f>
        <v>-14948827.449999999</v>
      </c>
      <c r="J118" s="15">
        <v>168105</v>
      </c>
      <c r="K118" s="15">
        <f>SUM(K116:K117)</f>
        <v>-14780722.449999999</v>
      </c>
      <c r="L118" s="15">
        <v>169858</v>
      </c>
      <c r="M118" s="15">
        <f>SUM(M116:M117)</f>
        <v>-14610864.449999999</v>
      </c>
      <c r="N118" s="15">
        <v>169858</v>
      </c>
      <c r="O118" s="15">
        <f>SUM(O116:O117)</f>
        <v>-14441006.449999999</v>
      </c>
      <c r="P118" s="15">
        <v>0</v>
      </c>
      <c r="Q118" s="15">
        <v>169858</v>
      </c>
      <c r="R118" s="15">
        <f>SUM(R116:R117)</f>
        <v>169858</v>
      </c>
      <c r="S118" s="15">
        <f>SUM(S116:S117)</f>
        <v>-14271148.449999999</v>
      </c>
      <c r="T118" s="15">
        <v>0</v>
      </c>
      <c r="U118" s="15">
        <v>169858</v>
      </c>
      <c r="V118" s="22">
        <f>SUM(V116:V117)</f>
        <v>169858</v>
      </c>
      <c r="W118" s="22">
        <f>SUM(W116:W117)</f>
        <v>-14101290.449999999</v>
      </c>
      <c r="X118" s="15">
        <v>169858</v>
      </c>
      <c r="Y118" s="22">
        <f>SUM(Y116:Y117)</f>
        <v>-13931432.449999999</v>
      </c>
      <c r="Z118" s="15">
        <v>0</v>
      </c>
      <c r="AA118" s="15">
        <v>0</v>
      </c>
      <c r="AB118" s="15">
        <v>0</v>
      </c>
      <c r="AC118" s="15">
        <v>169858</v>
      </c>
      <c r="AD118" s="28">
        <f>SUM(AD116:AD117)</f>
        <v>169858</v>
      </c>
      <c r="AE118" s="28">
        <f>SUM(AE116:AE117)</f>
        <v>-13761574.449999999</v>
      </c>
      <c r="AF118" s="15">
        <v>169858</v>
      </c>
      <c r="AG118" s="28">
        <f>SUM(AG116:AG117)</f>
        <v>-13591716.449999999</v>
      </c>
      <c r="AH118" s="15">
        <v>169858</v>
      </c>
      <c r="AI118" s="28">
        <f>SUM(AI116:AI117)</f>
        <v>-13421858.449999999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170735</v>
      </c>
      <c r="AQ118" s="15">
        <v>0</v>
      </c>
      <c r="AR118" s="35">
        <f>SUM(AR116:AR117)</f>
        <v>170735</v>
      </c>
      <c r="AS118" s="35">
        <f>SUM(AS116:AS117)</f>
        <v>-13251123.449999999</v>
      </c>
    </row>
    <row r="119" spans="1:45" x14ac:dyDescent="0.25">
      <c r="A119" s="3" t="s">
        <v>31</v>
      </c>
      <c r="B119" s="14"/>
      <c r="C119" s="14"/>
      <c r="D119" s="3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21"/>
      <c r="W119" s="21"/>
      <c r="X119" s="14"/>
      <c r="Y119" s="21"/>
      <c r="Z119" s="14"/>
      <c r="AA119" s="14"/>
      <c r="AB119" s="14"/>
      <c r="AC119" s="14"/>
      <c r="AD119" s="27"/>
      <c r="AE119" s="27"/>
      <c r="AF119" s="14"/>
      <c r="AG119" s="27"/>
      <c r="AH119" s="14"/>
      <c r="AI119" s="27"/>
      <c r="AJ119" s="14"/>
      <c r="AK119" s="14"/>
      <c r="AL119" s="14"/>
      <c r="AM119" s="14"/>
      <c r="AN119" s="14"/>
      <c r="AO119" s="14"/>
      <c r="AP119" s="14"/>
      <c r="AQ119" s="14"/>
      <c r="AR119" s="34"/>
      <c r="AS119" s="34"/>
    </row>
    <row r="120" spans="1:45" x14ac:dyDescent="0.25">
      <c r="A120" t="s">
        <v>113</v>
      </c>
      <c r="B120" s="14"/>
      <c r="C120" s="14"/>
      <c r="D120" s="3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21"/>
      <c r="W120" s="21"/>
      <c r="X120" s="14"/>
      <c r="Y120" s="21"/>
      <c r="Z120" s="14"/>
      <c r="AA120" s="14"/>
      <c r="AB120" s="14"/>
      <c r="AC120" s="14"/>
      <c r="AD120" s="27"/>
      <c r="AE120" s="27"/>
      <c r="AF120" s="14"/>
      <c r="AG120" s="27"/>
      <c r="AH120" s="14"/>
      <c r="AI120" s="27"/>
      <c r="AJ120" s="14"/>
      <c r="AK120" s="14"/>
      <c r="AL120" s="14"/>
      <c r="AM120" s="14"/>
      <c r="AN120" s="14"/>
      <c r="AO120" s="14"/>
      <c r="AP120" s="14"/>
      <c r="AQ120" s="14"/>
      <c r="AR120" s="34"/>
      <c r="AS120" s="34"/>
    </row>
    <row r="121" spans="1:45" x14ac:dyDescent="0.25">
      <c r="A121" t="s">
        <v>35</v>
      </c>
      <c r="B121" s="14">
        <v>-19318431.600000001</v>
      </c>
      <c r="C121" s="14">
        <v>0</v>
      </c>
      <c r="D121" s="34"/>
      <c r="E121" s="14">
        <v>0</v>
      </c>
      <c r="F121" s="14">
        <f t="shared" ref="F121:F122" si="78">C121+E121</f>
        <v>0</v>
      </c>
      <c r="G121" s="14">
        <f t="shared" ref="G121:G122" si="79">B121+F121</f>
        <v>-19318431.600000001</v>
      </c>
      <c r="H121" s="14">
        <v>0</v>
      </c>
      <c r="I121" s="14">
        <f t="shared" ref="I121:O122" si="80">G121+H121</f>
        <v>-19318431.600000001</v>
      </c>
      <c r="J121" s="14">
        <v>-707484.17</v>
      </c>
      <c r="K121" s="14">
        <f t="shared" si="80"/>
        <v>-20025915.770000003</v>
      </c>
      <c r="L121" s="14">
        <v>-235828.05</v>
      </c>
      <c r="M121" s="14">
        <f t="shared" si="80"/>
        <v>-20261743.820000004</v>
      </c>
      <c r="N121" s="14">
        <v>-235828.05</v>
      </c>
      <c r="O121" s="14">
        <f t="shared" si="80"/>
        <v>-20497571.870000005</v>
      </c>
      <c r="P121" s="14">
        <v>0</v>
      </c>
      <c r="Q121" s="14">
        <v>-235828.05</v>
      </c>
      <c r="R121" s="14">
        <f t="shared" ref="R121:R122" si="81">P121+Q121</f>
        <v>-235828.05</v>
      </c>
      <c r="S121" s="14">
        <f t="shared" ref="S121:S122" si="82">O121+R121</f>
        <v>-20733399.920000006</v>
      </c>
      <c r="T121" s="14">
        <v>0</v>
      </c>
      <c r="U121" s="14">
        <v>-235828.05</v>
      </c>
      <c r="V121" s="21">
        <f t="shared" ref="V121:V122" si="83">T121+U121</f>
        <v>-235828.05</v>
      </c>
      <c r="W121" s="21">
        <f t="shared" ref="W121:W122" si="84">S121+V121</f>
        <v>-20969227.970000006</v>
      </c>
      <c r="X121" s="14">
        <v>-235828.05</v>
      </c>
      <c r="Y121" s="21">
        <f t="shared" ref="Y121:Y122" si="85">W121+X121</f>
        <v>-21205056.020000007</v>
      </c>
      <c r="Z121" s="14">
        <v>0</v>
      </c>
      <c r="AA121" s="14">
        <v>0</v>
      </c>
      <c r="AB121" s="14">
        <v>0</v>
      </c>
      <c r="AC121" s="14">
        <v>-235828.05</v>
      </c>
      <c r="AD121" s="27">
        <f t="shared" ref="AD121:AD122" si="86">SUM(Z121:AC121)</f>
        <v>-235828.05</v>
      </c>
      <c r="AE121" s="27">
        <f t="shared" ref="AE121:AE122" si="87">Y121+AD121</f>
        <v>-21440884.070000008</v>
      </c>
      <c r="AF121" s="14">
        <v>-235828.05</v>
      </c>
      <c r="AG121" s="27">
        <f t="shared" ref="AG121:AI122" si="88">AE121+AF121</f>
        <v>-21676712.120000008</v>
      </c>
      <c r="AH121" s="14">
        <v>-235828.05</v>
      </c>
      <c r="AI121" s="27">
        <f t="shared" si="88"/>
        <v>-21912540.170000009</v>
      </c>
      <c r="AJ121" s="14">
        <v>0</v>
      </c>
      <c r="AK121" s="14">
        <v>-397017.78</v>
      </c>
      <c r="AL121" s="14">
        <v>0</v>
      </c>
      <c r="AM121" s="14">
        <v>0</v>
      </c>
      <c r="AN121" s="14">
        <v>0</v>
      </c>
      <c r="AO121" s="14">
        <v>0</v>
      </c>
      <c r="AP121" s="14">
        <v>302218.59999999998</v>
      </c>
      <c r="AQ121" s="14">
        <v>0</v>
      </c>
      <c r="AR121" s="34">
        <f t="shared" ref="AR121:AR122" si="89">SUM(AJ121:AQ121)</f>
        <v>-94799.180000000051</v>
      </c>
      <c r="AS121" s="34">
        <f t="shared" ref="AS121:AS122" si="90">AI121+AR121</f>
        <v>-22007339.350000009</v>
      </c>
    </row>
    <row r="122" spans="1:45" x14ac:dyDescent="0.25">
      <c r="A122" t="s">
        <v>82</v>
      </c>
      <c r="B122" s="14">
        <v>-16194103</v>
      </c>
      <c r="C122" s="14">
        <v>0</v>
      </c>
      <c r="D122" s="34"/>
      <c r="E122" s="14">
        <v>0</v>
      </c>
      <c r="F122" s="14">
        <f t="shared" si="78"/>
        <v>0</v>
      </c>
      <c r="G122" s="14">
        <f t="shared" si="79"/>
        <v>-16194103</v>
      </c>
      <c r="H122" s="14">
        <v>0</v>
      </c>
      <c r="I122" s="14">
        <f t="shared" si="80"/>
        <v>-16194103</v>
      </c>
      <c r="J122" s="14">
        <v>0</v>
      </c>
      <c r="K122" s="14">
        <f t="shared" si="80"/>
        <v>-16194103</v>
      </c>
      <c r="L122" s="14">
        <v>0</v>
      </c>
      <c r="M122" s="14">
        <f t="shared" si="80"/>
        <v>-16194103</v>
      </c>
      <c r="N122" s="14">
        <v>0</v>
      </c>
      <c r="O122" s="14">
        <f t="shared" si="80"/>
        <v>-16194103</v>
      </c>
      <c r="P122" s="14">
        <v>0</v>
      </c>
      <c r="Q122" s="14">
        <v>0</v>
      </c>
      <c r="R122" s="14">
        <f t="shared" si="81"/>
        <v>0</v>
      </c>
      <c r="S122" s="14">
        <f t="shared" si="82"/>
        <v>-16194103</v>
      </c>
      <c r="T122" s="14">
        <v>0</v>
      </c>
      <c r="U122" s="14">
        <v>0</v>
      </c>
      <c r="V122" s="21">
        <f t="shared" si="83"/>
        <v>0</v>
      </c>
      <c r="W122" s="21">
        <f t="shared" si="84"/>
        <v>-16194103</v>
      </c>
      <c r="X122" s="14">
        <v>0</v>
      </c>
      <c r="Y122" s="21">
        <f t="shared" si="85"/>
        <v>-16194103</v>
      </c>
      <c r="Z122" s="14">
        <v>0</v>
      </c>
      <c r="AA122" s="14">
        <v>0</v>
      </c>
      <c r="AB122" s="14">
        <v>0</v>
      </c>
      <c r="AC122" s="14">
        <v>0</v>
      </c>
      <c r="AD122" s="27">
        <f t="shared" si="86"/>
        <v>0</v>
      </c>
      <c r="AE122" s="27">
        <f t="shared" si="87"/>
        <v>-16194103</v>
      </c>
      <c r="AF122" s="14">
        <v>0</v>
      </c>
      <c r="AG122" s="27">
        <f t="shared" si="88"/>
        <v>-16194103</v>
      </c>
      <c r="AH122" s="14">
        <v>0</v>
      </c>
      <c r="AI122" s="27">
        <f t="shared" si="88"/>
        <v>-16194103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34">
        <f t="shared" si="89"/>
        <v>0</v>
      </c>
      <c r="AS122" s="34">
        <f t="shared" si="90"/>
        <v>-16194103</v>
      </c>
    </row>
    <row r="123" spans="1:45" x14ac:dyDescent="0.25">
      <c r="A123" s="5" t="s">
        <v>114</v>
      </c>
      <c r="B123" s="15">
        <v>-35512534.600000001</v>
      </c>
      <c r="C123" s="15">
        <v>0</v>
      </c>
      <c r="D123" s="35"/>
      <c r="E123" s="15">
        <v>0</v>
      </c>
      <c r="F123" s="15">
        <f>SUM(F121:F122)</f>
        <v>0</v>
      </c>
      <c r="G123" s="15">
        <f>SUM(G121:G122)</f>
        <v>-35512534.600000001</v>
      </c>
      <c r="H123" s="15">
        <v>0</v>
      </c>
      <c r="I123" s="15">
        <f>SUM(I121:I122)</f>
        <v>-35512534.600000001</v>
      </c>
      <c r="J123" s="15">
        <v>-707484.17</v>
      </c>
      <c r="K123" s="15">
        <f>SUM(K121:K122)</f>
        <v>-36220018.770000003</v>
      </c>
      <c r="L123" s="15">
        <v>-235828.05</v>
      </c>
      <c r="M123" s="15">
        <f>SUM(M121:M122)</f>
        <v>-36455846.820000008</v>
      </c>
      <c r="N123" s="15">
        <v>-235828.05</v>
      </c>
      <c r="O123" s="15">
        <f>SUM(O121:O122)</f>
        <v>-36691674.870000005</v>
      </c>
      <c r="P123" s="15">
        <v>0</v>
      </c>
      <c r="Q123" s="15">
        <v>-235828.05</v>
      </c>
      <c r="R123" s="15">
        <f>SUM(R121:R122)</f>
        <v>-235828.05</v>
      </c>
      <c r="S123" s="15">
        <f>SUM(S121:S122)</f>
        <v>-36927502.920000002</v>
      </c>
      <c r="T123" s="15">
        <v>0</v>
      </c>
      <c r="U123" s="15">
        <v>-235828.05</v>
      </c>
      <c r="V123" s="22">
        <f>SUM(V121:V122)</f>
        <v>-235828.05</v>
      </c>
      <c r="W123" s="22">
        <f>SUM(W121:W122)</f>
        <v>-37163330.970000006</v>
      </c>
      <c r="X123" s="15">
        <v>-235828.05</v>
      </c>
      <c r="Y123" s="22">
        <f>SUM(Y121:Y122)</f>
        <v>-37399159.020000011</v>
      </c>
      <c r="Z123" s="15">
        <v>0</v>
      </c>
      <c r="AA123" s="15">
        <v>0</v>
      </c>
      <c r="AB123" s="15">
        <v>0</v>
      </c>
      <c r="AC123" s="15">
        <v>-235828.05</v>
      </c>
      <c r="AD123" s="28">
        <f>SUM(AD121:AD122)</f>
        <v>-235828.05</v>
      </c>
      <c r="AE123" s="28">
        <f>SUM(AE121:AE122)</f>
        <v>-37634987.070000008</v>
      </c>
      <c r="AF123" s="15">
        <v>-235828.05</v>
      </c>
      <c r="AG123" s="28">
        <f>SUM(AG121:AG122)</f>
        <v>-37870815.120000005</v>
      </c>
      <c r="AH123" s="15">
        <v>-235828.05</v>
      </c>
      <c r="AI123" s="28">
        <f>SUM(AI121:AI122)</f>
        <v>-38106643.170000009</v>
      </c>
      <c r="AJ123" s="15">
        <v>0</v>
      </c>
      <c r="AK123" s="15">
        <v>-397017.78</v>
      </c>
      <c r="AL123" s="15">
        <v>0</v>
      </c>
      <c r="AM123" s="15">
        <v>0</v>
      </c>
      <c r="AN123" s="15">
        <v>0</v>
      </c>
      <c r="AO123" s="15">
        <v>0</v>
      </c>
      <c r="AP123" s="15">
        <v>302218.59999999998</v>
      </c>
      <c r="AQ123" s="15">
        <v>0</v>
      </c>
      <c r="AR123" s="35">
        <f>SUM(AR121:AR122)</f>
        <v>-94799.180000000051</v>
      </c>
      <c r="AS123" s="35">
        <f>SUM(AS121:AS122)</f>
        <v>-38201442.350000009</v>
      </c>
    </row>
    <row r="124" spans="1:45" x14ac:dyDescent="0.25">
      <c r="A124" s="3" t="s">
        <v>31</v>
      </c>
      <c r="B124" s="14"/>
      <c r="C124" s="14"/>
      <c r="D124" s="3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21"/>
      <c r="W124" s="21"/>
      <c r="X124" s="14"/>
      <c r="Y124" s="21"/>
      <c r="Z124" s="14"/>
      <c r="AA124" s="14"/>
      <c r="AB124" s="14"/>
      <c r="AC124" s="14"/>
      <c r="AD124" s="27"/>
      <c r="AE124" s="27"/>
      <c r="AF124" s="14"/>
      <c r="AG124" s="27"/>
      <c r="AH124" s="14"/>
      <c r="AI124" s="27"/>
      <c r="AJ124" s="14"/>
      <c r="AK124" s="14"/>
      <c r="AL124" s="14"/>
      <c r="AM124" s="14"/>
      <c r="AN124" s="14"/>
      <c r="AO124" s="14"/>
      <c r="AP124" s="14"/>
      <c r="AQ124" s="14"/>
      <c r="AR124" s="34"/>
      <c r="AS124" s="34"/>
    </row>
    <row r="125" spans="1:45" x14ac:dyDescent="0.25">
      <c r="A125" t="s">
        <v>115</v>
      </c>
      <c r="B125" s="14"/>
      <c r="C125" s="14"/>
      <c r="D125" s="3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21"/>
      <c r="W125" s="21"/>
      <c r="X125" s="14"/>
      <c r="Y125" s="21"/>
      <c r="Z125" s="14"/>
      <c r="AA125" s="14"/>
      <c r="AB125" s="14"/>
      <c r="AC125" s="14"/>
      <c r="AD125" s="27"/>
      <c r="AE125" s="27"/>
      <c r="AF125" s="14"/>
      <c r="AG125" s="27"/>
      <c r="AH125" s="14"/>
      <c r="AI125" s="27"/>
      <c r="AJ125" s="14"/>
      <c r="AK125" s="14"/>
      <c r="AL125" s="14"/>
      <c r="AM125" s="14"/>
      <c r="AN125" s="14"/>
      <c r="AO125" s="14"/>
      <c r="AP125" s="14"/>
      <c r="AQ125" s="14"/>
      <c r="AR125" s="34"/>
      <c r="AS125" s="34"/>
    </row>
    <row r="126" spans="1:45" x14ac:dyDescent="0.25">
      <c r="A126" t="s">
        <v>116</v>
      </c>
      <c r="B126" s="14">
        <v>-21558154.100000001</v>
      </c>
      <c r="C126" s="14">
        <v>8623261.6400000006</v>
      </c>
      <c r="D126" s="34"/>
      <c r="E126" s="14">
        <v>-78750</v>
      </c>
      <c r="F126" s="14">
        <f t="shared" ref="F126:F128" si="91">C126+E126</f>
        <v>8544511.6400000006</v>
      </c>
      <c r="G126" s="14">
        <f t="shared" ref="G126:G128" si="92">B126+F126</f>
        <v>-13013642.460000001</v>
      </c>
      <c r="H126" s="14">
        <v>-78750</v>
      </c>
      <c r="I126" s="14">
        <f t="shared" ref="I126:O128" si="93">G126+H126</f>
        <v>-13092392.460000001</v>
      </c>
      <c r="J126" s="14">
        <v>-5670</v>
      </c>
      <c r="K126" s="14">
        <f t="shared" si="93"/>
        <v>-13098062.460000001</v>
      </c>
      <c r="L126" s="14">
        <v>-54390</v>
      </c>
      <c r="M126" s="14">
        <f t="shared" si="93"/>
        <v>-13152452.460000001</v>
      </c>
      <c r="N126" s="14">
        <v>-54390</v>
      </c>
      <c r="O126" s="14">
        <f t="shared" si="93"/>
        <v>-13206842.460000001</v>
      </c>
      <c r="P126" s="14">
        <v>0</v>
      </c>
      <c r="Q126" s="14">
        <v>-54390</v>
      </c>
      <c r="R126" s="14">
        <f t="shared" ref="R126:R128" si="94">P126+Q126</f>
        <v>-54390</v>
      </c>
      <c r="S126" s="14">
        <f t="shared" ref="S126:S128" si="95">O126+R126</f>
        <v>-13261232.460000001</v>
      </c>
      <c r="T126" s="14">
        <v>0</v>
      </c>
      <c r="U126" s="14">
        <v>-54390</v>
      </c>
      <c r="V126" s="21">
        <f t="shared" ref="V126:V128" si="96">T126+U126</f>
        <v>-54390</v>
      </c>
      <c r="W126" s="21">
        <f t="shared" ref="W126:W128" si="97">S126+V126</f>
        <v>-13315622.460000001</v>
      </c>
      <c r="X126" s="14">
        <v>-54390</v>
      </c>
      <c r="Y126" s="21">
        <f t="shared" ref="Y126:Y128" si="98">W126+X126</f>
        <v>-13370012.460000001</v>
      </c>
      <c r="Z126" s="14">
        <v>0</v>
      </c>
      <c r="AA126" s="14">
        <v>0</v>
      </c>
      <c r="AB126" s="14">
        <v>0</v>
      </c>
      <c r="AC126" s="14">
        <v>-54390</v>
      </c>
      <c r="AD126" s="27">
        <f t="shared" ref="AD126:AD128" si="99">SUM(Z126:AC126)</f>
        <v>-54390</v>
      </c>
      <c r="AE126" s="27">
        <f t="shared" ref="AE126:AE128" si="100">Y126+AD126</f>
        <v>-13424402.460000001</v>
      </c>
      <c r="AF126" s="14">
        <v>-54390</v>
      </c>
      <c r="AG126" s="27">
        <f t="shared" ref="AG126:AI128" si="101">AE126+AF126</f>
        <v>-13478792.460000001</v>
      </c>
      <c r="AH126" s="14">
        <v>-54390</v>
      </c>
      <c r="AI126" s="27">
        <f t="shared" si="101"/>
        <v>-13533182.460000001</v>
      </c>
      <c r="AJ126" s="14">
        <v>0</v>
      </c>
      <c r="AK126" s="14">
        <v>100077.6</v>
      </c>
      <c r="AL126" s="14">
        <v>0</v>
      </c>
      <c r="AM126" s="14">
        <v>0</v>
      </c>
      <c r="AN126" s="14">
        <v>0</v>
      </c>
      <c r="AO126" s="14">
        <v>-40031.040000000001</v>
      </c>
      <c r="AP126" s="14">
        <v>-54390</v>
      </c>
      <c r="AQ126" s="14">
        <v>0</v>
      </c>
      <c r="AR126" s="34">
        <f t="shared" ref="AR126:AR128" si="102">SUM(AJ126:AQ126)</f>
        <v>5656.5600000000049</v>
      </c>
      <c r="AS126" s="34">
        <f t="shared" ref="AS126:AS128" si="103">AI126+AR126</f>
        <v>-13527525.9</v>
      </c>
    </row>
    <row r="127" spans="1:45" x14ac:dyDescent="0.25">
      <c r="A127" t="s">
        <v>101</v>
      </c>
      <c r="B127" s="14">
        <v>0</v>
      </c>
      <c r="C127" s="38">
        <v>8623261.6400000006</v>
      </c>
      <c r="D127" s="38"/>
      <c r="E127" s="14">
        <v>-8623261.6400000006</v>
      </c>
      <c r="F127" s="14">
        <f t="shared" si="91"/>
        <v>0</v>
      </c>
      <c r="G127" s="14">
        <f t="shared" si="92"/>
        <v>0</v>
      </c>
      <c r="H127" s="14">
        <v>0</v>
      </c>
      <c r="I127" s="14">
        <f t="shared" si="93"/>
        <v>0</v>
      </c>
      <c r="J127" s="38">
        <f>10259.64-C127</f>
        <v>-8613002</v>
      </c>
      <c r="K127" s="14">
        <f t="shared" si="93"/>
        <v>-8613002</v>
      </c>
      <c r="L127" s="14">
        <v>0</v>
      </c>
      <c r="M127" s="14">
        <f t="shared" si="93"/>
        <v>-8613002</v>
      </c>
      <c r="N127" s="14">
        <v>0</v>
      </c>
      <c r="O127" s="14">
        <f t="shared" si="93"/>
        <v>-8613002</v>
      </c>
      <c r="P127" s="14">
        <v>0</v>
      </c>
      <c r="Q127" s="14">
        <v>0</v>
      </c>
      <c r="R127" s="14">
        <f t="shared" si="94"/>
        <v>0</v>
      </c>
      <c r="S127" s="14">
        <f t="shared" si="95"/>
        <v>-8613002</v>
      </c>
      <c r="T127" s="14">
        <v>0</v>
      </c>
      <c r="U127" s="14">
        <v>0</v>
      </c>
      <c r="V127" s="21">
        <f t="shared" si="96"/>
        <v>0</v>
      </c>
      <c r="W127" s="21">
        <f t="shared" si="97"/>
        <v>-8613002</v>
      </c>
      <c r="X127" s="14">
        <v>0</v>
      </c>
      <c r="Y127" s="21">
        <f t="shared" si="98"/>
        <v>-8613002</v>
      </c>
      <c r="Z127" s="14">
        <v>0</v>
      </c>
      <c r="AA127" s="14">
        <v>0</v>
      </c>
      <c r="AB127" s="14">
        <v>0</v>
      </c>
      <c r="AC127" s="14">
        <v>8613002</v>
      </c>
      <c r="AD127" s="27">
        <f t="shared" si="99"/>
        <v>8613002</v>
      </c>
      <c r="AE127" s="27">
        <f t="shared" si="100"/>
        <v>0</v>
      </c>
      <c r="AF127" s="14">
        <v>0</v>
      </c>
      <c r="AG127" s="27">
        <f t="shared" si="101"/>
        <v>0</v>
      </c>
      <c r="AH127" s="14">
        <v>0</v>
      </c>
      <c r="AI127" s="27">
        <f t="shared" si="101"/>
        <v>0</v>
      </c>
      <c r="AJ127" s="14">
        <v>0</v>
      </c>
      <c r="AK127" s="14">
        <v>0</v>
      </c>
      <c r="AL127" s="14">
        <v>0</v>
      </c>
      <c r="AM127" s="14">
        <v>0</v>
      </c>
      <c r="AN127" s="14">
        <v>0</v>
      </c>
      <c r="AO127" s="14">
        <v>40031.040000000001</v>
      </c>
      <c r="AP127" s="14">
        <v>0</v>
      </c>
      <c r="AQ127" s="14">
        <v>0</v>
      </c>
      <c r="AR127" s="34">
        <f t="shared" si="102"/>
        <v>40031.040000000001</v>
      </c>
      <c r="AS127" s="34">
        <f t="shared" si="103"/>
        <v>40031.040000000001</v>
      </c>
    </row>
    <row r="128" spans="1:45" x14ac:dyDescent="0.25">
      <c r="A128" t="s">
        <v>102</v>
      </c>
      <c r="B128" s="14">
        <v>0</v>
      </c>
      <c r="C128" s="14">
        <v>0</v>
      </c>
      <c r="D128" s="34"/>
      <c r="E128" s="14">
        <v>0</v>
      </c>
      <c r="F128" s="14">
        <f t="shared" si="91"/>
        <v>0</v>
      </c>
      <c r="G128" s="14">
        <f t="shared" si="92"/>
        <v>0</v>
      </c>
      <c r="H128" s="14">
        <v>0</v>
      </c>
      <c r="I128" s="14">
        <f t="shared" si="93"/>
        <v>0</v>
      </c>
      <c r="J128" s="14">
        <v>0</v>
      </c>
      <c r="K128" s="14">
        <f t="shared" si="93"/>
        <v>0</v>
      </c>
      <c r="L128" s="14">
        <v>0</v>
      </c>
      <c r="M128" s="14">
        <f t="shared" si="93"/>
        <v>0</v>
      </c>
      <c r="N128" s="14">
        <v>0</v>
      </c>
      <c r="O128" s="14">
        <f t="shared" si="93"/>
        <v>0</v>
      </c>
      <c r="P128" s="14">
        <v>0</v>
      </c>
      <c r="Q128" s="14">
        <v>0</v>
      </c>
      <c r="R128" s="14">
        <f t="shared" si="94"/>
        <v>0</v>
      </c>
      <c r="S128" s="14">
        <f t="shared" si="95"/>
        <v>0</v>
      </c>
      <c r="T128" s="14">
        <v>0</v>
      </c>
      <c r="U128" s="14">
        <v>0</v>
      </c>
      <c r="V128" s="21">
        <f t="shared" si="96"/>
        <v>0</v>
      </c>
      <c r="W128" s="21">
        <f t="shared" si="97"/>
        <v>0</v>
      </c>
      <c r="X128" s="14">
        <v>0</v>
      </c>
      <c r="Y128" s="21">
        <f t="shared" si="98"/>
        <v>0</v>
      </c>
      <c r="Z128" s="14">
        <v>0</v>
      </c>
      <c r="AA128" s="14">
        <v>0</v>
      </c>
      <c r="AB128" s="14">
        <v>0</v>
      </c>
      <c r="AC128" s="14">
        <v>-8613002</v>
      </c>
      <c r="AD128" s="27">
        <f t="shared" si="99"/>
        <v>-8613002</v>
      </c>
      <c r="AE128" s="27">
        <f t="shared" si="100"/>
        <v>-8613002</v>
      </c>
      <c r="AF128" s="14">
        <v>0</v>
      </c>
      <c r="AG128" s="27">
        <f t="shared" si="101"/>
        <v>-8613002</v>
      </c>
      <c r="AH128" s="14">
        <v>0</v>
      </c>
      <c r="AI128" s="27">
        <f t="shared" si="101"/>
        <v>-8613002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34">
        <f t="shared" si="102"/>
        <v>0</v>
      </c>
      <c r="AS128" s="34">
        <f t="shared" si="103"/>
        <v>-8613002</v>
      </c>
    </row>
    <row r="129" spans="1:45" x14ac:dyDescent="0.25">
      <c r="A129" s="5" t="s">
        <v>117</v>
      </c>
      <c r="B129" s="15">
        <v>-21558154.100000001</v>
      </c>
      <c r="C129" s="39">
        <f>SUM(C126:C128)</f>
        <v>17246523.280000001</v>
      </c>
      <c r="D129" s="39"/>
      <c r="E129" s="15">
        <v>-8702011.6400000006</v>
      </c>
      <c r="F129" s="15">
        <f>SUM(F126:F128)</f>
        <v>8544511.6400000006</v>
      </c>
      <c r="G129" s="15">
        <f>SUM(G126:G128)</f>
        <v>-13013642.460000001</v>
      </c>
      <c r="H129" s="15">
        <v>-78750</v>
      </c>
      <c r="I129" s="15">
        <f>SUM(I126:I128)</f>
        <v>-13092392.460000001</v>
      </c>
      <c r="J129" s="39">
        <f>SUM(J126:J128)</f>
        <v>-8618672</v>
      </c>
      <c r="K129" s="15">
        <f>SUM(K126:K128)</f>
        <v>-21711064.460000001</v>
      </c>
      <c r="L129" s="15">
        <v>-54390</v>
      </c>
      <c r="M129" s="15">
        <f>SUM(M126:M128)</f>
        <v>-21765454.460000001</v>
      </c>
      <c r="N129" s="15">
        <v>-54390</v>
      </c>
      <c r="O129" s="15">
        <f>SUM(O126:O128)</f>
        <v>-21819844.460000001</v>
      </c>
      <c r="P129" s="15">
        <v>0</v>
      </c>
      <c r="Q129" s="15">
        <v>-54390</v>
      </c>
      <c r="R129" s="15">
        <f>SUM(R126:R128)</f>
        <v>-54390</v>
      </c>
      <c r="S129" s="15">
        <f>SUM(S126:S128)</f>
        <v>-21874234.460000001</v>
      </c>
      <c r="T129" s="15">
        <v>0</v>
      </c>
      <c r="U129" s="15">
        <v>-54390</v>
      </c>
      <c r="V129" s="22">
        <f>SUM(V126:V128)</f>
        <v>-54390</v>
      </c>
      <c r="W129" s="22">
        <f>SUM(W126:W128)</f>
        <v>-21928624.460000001</v>
      </c>
      <c r="X129" s="15">
        <v>-54390</v>
      </c>
      <c r="Y129" s="22">
        <f>SUM(Y126:Y128)</f>
        <v>-21983014.460000001</v>
      </c>
      <c r="Z129" s="15">
        <v>0</v>
      </c>
      <c r="AA129" s="15">
        <v>0</v>
      </c>
      <c r="AB129" s="15">
        <v>0</v>
      </c>
      <c r="AC129" s="15">
        <v>-54390</v>
      </c>
      <c r="AD129" s="28">
        <f>SUM(AD126:AD128)</f>
        <v>-54390</v>
      </c>
      <c r="AE129" s="28">
        <f>SUM(AE126:AE128)</f>
        <v>-22037404.460000001</v>
      </c>
      <c r="AF129" s="15">
        <v>-54390</v>
      </c>
      <c r="AG129" s="28">
        <f>SUM(AG126:AG128)</f>
        <v>-22091794.460000001</v>
      </c>
      <c r="AH129" s="15">
        <v>-54390</v>
      </c>
      <c r="AI129" s="28">
        <f>SUM(AI126:AI128)</f>
        <v>-22146184.460000001</v>
      </c>
      <c r="AJ129" s="15">
        <v>0</v>
      </c>
      <c r="AK129" s="15">
        <v>100077.6</v>
      </c>
      <c r="AL129" s="15">
        <v>0</v>
      </c>
      <c r="AM129" s="15">
        <v>0</v>
      </c>
      <c r="AN129" s="15">
        <v>0</v>
      </c>
      <c r="AO129" s="15">
        <v>0</v>
      </c>
      <c r="AP129" s="15">
        <v>-54390</v>
      </c>
      <c r="AQ129" s="15">
        <v>0</v>
      </c>
      <c r="AR129" s="35">
        <f>SUM(AR126:AR128)</f>
        <v>45687.600000000006</v>
      </c>
      <c r="AS129" s="35">
        <f>SUM(AS126:AS128)</f>
        <v>-22100496.859999999</v>
      </c>
    </row>
    <row r="130" spans="1:45" x14ac:dyDescent="0.25">
      <c r="A130" s="3" t="s">
        <v>31</v>
      </c>
      <c r="B130" s="14"/>
      <c r="C130" s="14"/>
      <c r="D130" s="3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21"/>
      <c r="W130" s="21"/>
      <c r="X130" s="14"/>
      <c r="Y130" s="21"/>
      <c r="Z130" s="14"/>
      <c r="AA130" s="14"/>
      <c r="AB130" s="14"/>
      <c r="AC130" s="14"/>
      <c r="AD130" s="27"/>
      <c r="AE130" s="27"/>
      <c r="AF130" s="14"/>
      <c r="AG130" s="27"/>
      <c r="AH130" s="14"/>
      <c r="AI130" s="27"/>
      <c r="AJ130" s="14"/>
      <c r="AK130" s="14"/>
      <c r="AL130" s="14"/>
      <c r="AM130" s="14"/>
      <c r="AN130" s="14"/>
      <c r="AO130" s="14"/>
      <c r="AP130" s="14"/>
      <c r="AQ130" s="14"/>
      <c r="AR130" s="34"/>
      <c r="AS130" s="34"/>
    </row>
    <row r="131" spans="1:45" x14ac:dyDescent="0.25">
      <c r="A131" t="s">
        <v>118</v>
      </c>
      <c r="B131" s="14"/>
      <c r="C131" s="14"/>
      <c r="D131" s="3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21"/>
      <c r="W131" s="21"/>
      <c r="X131" s="14"/>
      <c r="Y131" s="21"/>
      <c r="Z131" s="14"/>
      <c r="AA131" s="14"/>
      <c r="AB131" s="14"/>
      <c r="AC131" s="14"/>
      <c r="AD131" s="27"/>
      <c r="AE131" s="27"/>
      <c r="AF131" s="14"/>
      <c r="AG131" s="27"/>
      <c r="AH131" s="14"/>
      <c r="AI131" s="27"/>
      <c r="AJ131" s="14"/>
      <c r="AK131" s="14"/>
      <c r="AL131" s="14"/>
      <c r="AM131" s="14"/>
      <c r="AN131" s="14"/>
      <c r="AO131" s="14"/>
      <c r="AP131" s="14"/>
      <c r="AQ131" s="14"/>
      <c r="AR131" s="34"/>
      <c r="AS131" s="34"/>
    </row>
    <row r="132" spans="1:45" x14ac:dyDescent="0.25">
      <c r="A132" t="s">
        <v>101</v>
      </c>
      <c r="B132" s="14">
        <v>0</v>
      </c>
      <c r="C132" s="14">
        <v>0</v>
      </c>
      <c r="D132" s="34"/>
      <c r="E132" s="14">
        <v>8623261.6400000006</v>
      </c>
      <c r="F132" s="14">
        <f t="shared" ref="F132:F133" si="104">C132+E132</f>
        <v>8623261.6400000006</v>
      </c>
      <c r="G132" s="14">
        <f t="shared" ref="G132:G133" si="105">B132+F132</f>
        <v>8623261.6400000006</v>
      </c>
      <c r="H132" s="14">
        <v>0</v>
      </c>
      <c r="I132" s="14">
        <f t="shared" ref="I132:O133" si="106">G132+H132</f>
        <v>8623261.6400000006</v>
      </c>
      <c r="J132" s="14">
        <v>-10259.64</v>
      </c>
      <c r="K132" s="14">
        <f t="shared" si="106"/>
        <v>8613002</v>
      </c>
      <c r="L132" s="14">
        <v>0</v>
      </c>
      <c r="M132" s="14">
        <f t="shared" si="106"/>
        <v>8613002</v>
      </c>
      <c r="N132" s="14">
        <v>0</v>
      </c>
      <c r="O132" s="14">
        <f t="shared" si="106"/>
        <v>8613002</v>
      </c>
      <c r="P132" s="14">
        <v>0</v>
      </c>
      <c r="Q132" s="14">
        <v>0</v>
      </c>
      <c r="R132" s="14">
        <f t="shared" ref="R132:R133" si="107">P132+Q132</f>
        <v>0</v>
      </c>
      <c r="S132" s="14">
        <f t="shared" ref="S132:S133" si="108">O132+R132</f>
        <v>8613002</v>
      </c>
      <c r="T132" s="14">
        <v>0</v>
      </c>
      <c r="U132" s="14">
        <v>0</v>
      </c>
      <c r="V132" s="21">
        <f t="shared" ref="V132:V133" si="109">T132+U132</f>
        <v>0</v>
      </c>
      <c r="W132" s="21">
        <f t="shared" ref="W132:W133" si="110">S132+V132</f>
        <v>8613002</v>
      </c>
      <c r="X132" s="14">
        <v>0</v>
      </c>
      <c r="Y132" s="21">
        <f t="shared" ref="Y132:Y133" si="111">W132+X132</f>
        <v>8613002</v>
      </c>
      <c r="Z132" s="14">
        <v>0</v>
      </c>
      <c r="AA132" s="14">
        <v>0</v>
      </c>
      <c r="AB132" s="14">
        <v>0</v>
      </c>
      <c r="AC132" s="14">
        <v>-8613002</v>
      </c>
      <c r="AD132" s="27">
        <f t="shared" ref="AD132:AD133" si="112">SUM(Z132:AC132)</f>
        <v>-8613002</v>
      </c>
      <c r="AE132" s="27">
        <f t="shared" ref="AE132:AE133" si="113">Y132+AD132</f>
        <v>0</v>
      </c>
      <c r="AF132" s="14">
        <v>0</v>
      </c>
      <c r="AG132" s="27">
        <f t="shared" ref="AG132:AI133" si="114">AE132+AF132</f>
        <v>0</v>
      </c>
      <c r="AH132" s="14">
        <v>0</v>
      </c>
      <c r="AI132" s="27">
        <f t="shared" si="114"/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-40031.040000000001</v>
      </c>
      <c r="AP132" s="14">
        <v>0</v>
      </c>
      <c r="AQ132" s="14">
        <v>0</v>
      </c>
      <c r="AR132" s="34">
        <f t="shared" ref="AR132:AR133" si="115">SUM(AJ132:AQ132)</f>
        <v>-40031.040000000001</v>
      </c>
      <c r="AS132" s="34">
        <f t="shared" ref="AS132:AS133" si="116">AI132+AR132</f>
        <v>-40031.040000000001</v>
      </c>
    </row>
    <row r="133" spans="1:45" x14ac:dyDescent="0.25">
      <c r="A133" t="s">
        <v>102</v>
      </c>
      <c r="B133" s="14">
        <v>0</v>
      </c>
      <c r="C133" s="14">
        <v>0</v>
      </c>
      <c r="D133" s="34"/>
      <c r="E133" s="14">
        <v>0</v>
      </c>
      <c r="F133" s="14">
        <f t="shared" si="104"/>
        <v>0</v>
      </c>
      <c r="G133" s="14">
        <f t="shared" si="105"/>
        <v>0</v>
      </c>
      <c r="H133" s="14">
        <v>0</v>
      </c>
      <c r="I133" s="14">
        <f t="shared" si="106"/>
        <v>0</v>
      </c>
      <c r="J133" s="14">
        <v>0</v>
      </c>
      <c r="K133" s="14">
        <f t="shared" si="106"/>
        <v>0</v>
      </c>
      <c r="L133" s="14">
        <v>0</v>
      </c>
      <c r="M133" s="14">
        <f t="shared" si="106"/>
        <v>0</v>
      </c>
      <c r="N133" s="14">
        <v>0</v>
      </c>
      <c r="O133" s="14">
        <f t="shared" si="106"/>
        <v>0</v>
      </c>
      <c r="P133" s="14">
        <v>0</v>
      </c>
      <c r="Q133" s="14">
        <v>0</v>
      </c>
      <c r="R133" s="14">
        <f t="shared" si="107"/>
        <v>0</v>
      </c>
      <c r="S133" s="14">
        <f t="shared" si="108"/>
        <v>0</v>
      </c>
      <c r="T133" s="14">
        <v>0</v>
      </c>
      <c r="U133" s="14">
        <v>0</v>
      </c>
      <c r="V133" s="21">
        <f t="shared" si="109"/>
        <v>0</v>
      </c>
      <c r="W133" s="21">
        <f t="shared" si="110"/>
        <v>0</v>
      </c>
      <c r="X133" s="14">
        <v>0</v>
      </c>
      <c r="Y133" s="21">
        <f t="shared" si="111"/>
        <v>0</v>
      </c>
      <c r="Z133" s="14">
        <v>0</v>
      </c>
      <c r="AA133" s="14">
        <v>0</v>
      </c>
      <c r="AB133" s="14">
        <v>0</v>
      </c>
      <c r="AC133" s="14">
        <v>8613002</v>
      </c>
      <c r="AD133" s="27">
        <f t="shared" si="112"/>
        <v>8613002</v>
      </c>
      <c r="AE133" s="27">
        <f t="shared" si="113"/>
        <v>8613002</v>
      </c>
      <c r="AF133" s="14">
        <v>0</v>
      </c>
      <c r="AG133" s="27">
        <f t="shared" si="114"/>
        <v>8613002</v>
      </c>
      <c r="AH133" s="14">
        <v>0</v>
      </c>
      <c r="AI133" s="27">
        <f t="shared" si="114"/>
        <v>8613002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34">
        <f t="shared" si="115"/>
        <v>0</v>
      </c>
      <c r="AS133" s="34">
        <f t="shared" si="116"/>
        <v>8613002</v>
      </c>
    </row>
    <row r="134" spans="1:45" x14ac:dyDescent="0.25">
      <c r="A134" s="5" t="s">
        <v>119</v>
      </c>
      <c r="B134" s="15">
        <v>0</v>
      </c>
      <c r="C134" s="15">
        <v>0</v>
      </c>
      <c r="D134" s="35"/>
      <c r="E134" s="15">
        <v>8623261.6400000006</v>
      </c>
      <c r="F134" s="15">
        <f>SUM(F132:F133)</f>
        <v>8623261.6400000006</v>
      </c>
      <c r="G134" s="15">
        <f>SUM(G132:G133)</f>
        <v>8623261.6400000006</v>
      </c>
      <c r="H134" s="15">
        <v>0</v>
      </c>
      <c r="I134" s="15">
        <f>SUM(I132:I133)</f>
        <v>8623261.6400000006</v>
      </c>
      <c r="J134" s="15">
        <v>-10259.64</v>
      </c>
      <c r="K134" s="15">
        <f>SUM(K132:K133)</f>
        <v>8613002</v>
      </c>
      <c r="L134" s="15">
        <v>0</v>
      </c>
      <c r="M134" s="15">
        <f>SUM(M132:M133)</f>
        <v>8613002</v>
      </c>
      <c r="N134" s="15">
        <v>0</v>
      </c>
      <c r="O134" s="15">
        <f>SUM(O132:O133)</f>
        <v>8613002</v>
      </c>
      <c r="P134" s="15">
        <v>0</v>
      </c>
      <c r="Q134" s="15">
        <v>0</v>
      </c>
      <c r="R134" s="15">
        <f>SUM(R132:R133)</f>
        <v>0</v>
      </c>
      <c r="S134" s="15">
        <f>SUM(S132:S133)</f>
        <v>8613002</v>
      </c>
      <c r="T134" s="15">
        <v>0</v>
      </c>
      <c r="U134" s="15">
        <v>0</v>
      </c>
      <c r="V134" s="22">
        <f>SUM(V132:V133)</f>
        <v>0</v>
      </c>
      <c r="W134" s="22">
        <f>SUM(W132:W133)</f>
        <v>8613002</v>
      </c>
      <c r="X134" s="15">
        <v>0</v>
      </c>
      <c r="Y134" s="22">
        <f>SUM(Y132:Y133)</f>
        <v>8613002</v>
      </c>
      <c r="Z134" s="15">
        <v>0</v>
      </c>
      <c r="AA134" s="15">
        <v>0</v>
      </c>
      <c r="AB134" s="15">
        <v>0</v>
      </c>
      <c r="AC134" s="15">
        <v>0</v>
      </c>
      <c r="AD134" s="28">
        <f>SUM(AD132:AD133)</f>
        <v>0</v>
      </c>
      <c r="AE134" s="28">
        <f>SUM(AE132:AE133)</f>
        <v>8613002</v>
      </c>
      <c r="AF134" s="15">
        <v>0</v>
      </c>
      <c r="AG134" s="28">
        <f>SUM(AG132:AG133)</f>
        <v>8613002</v>
      </c>
      <c r="AH134" s="15">
        <v>0</v>
      </c>
      <c r="AI134" s="28">
        <f>SUM(AI132:AI133)</f>
        <v>8613002</v>
      </c>
      <c r="AJ134" s="15">
        <v>0</v>
      </c>
      <c r="AK134" s="15">
        <v>0</v>
      </c>
      <c r="AL134" s="15">
        <v>0</v>
      </c>
      <c r="AM134" s="15">
        <v>0</v>
      </c>
      <c r="AN134" s="15">
        <v>0</v>
      </c>
      <c r="AO134" s="15">
        <v>-40031.040000000001</v>
      </c>
      <c r="AP134" s="15">
        <v>0</v>
      </c>
      <c r="AQ134" s="15">
        <v>0</v>
      </c>
      <c r="AR134" s="35">
        <f>SUM(AR132:AR133)</f>
        <v>-40031.040000000001</v>
      </c>
      <c r="AS134" s="35">
        <f>SUM(AS132:AS133)</f>
        <v>8572970.9600000009</v>
      </c>
    </row>
    <row r="135" spans="1:45" x14ac:dyDescent="0.25">
      <c r="A135" s="3" t="s">
        <v>31</v>
      </c>
      <c r="B135" s="14"/>
      <c r="C135" s="14"/>
      <c r="D135" s="3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21"/>
      <c r="W135" s="21"/>
      <c r="X135" s="14"/>
      <c r="Y135" s="21"/>
      <c r="Z135" s="14"/>
      <c r="AA135" s="14"/>
      <c r="AB135" s="14"/>
      <c r="AC135" s="14"/>
      <c r="AD135" s="27"/>
      <c r="AE135" s="27"/>
      <c r="AF135" s="14"/>
      <c r="AG135" s="27"/>
      <c r="AH135" s="14"/>
      <c r="AI135" s="27"/>
      <c r="AJ135" s="14"/>
      <c r="AK135" s="14"/>
      <c r="AL135" s="14"/>
      <c r="AM135" s="14"/>
      <c r="AN135" s="14"/>
      <c r="AO135" s="14"/>
      <c r="AP135" s="14"/>
      <c r="AQ135" s="14"/>
      <c r="AR135" s="34"/>
      <c r="AS135" s="34"/>
    </row>
    <row r="136" spans="1:45" x14ac:dyDescent="0.25">
      <c r="A136" t="s">
        <v>120</v>
      </c>
      <c r="B136" s="14"/>
      <c r="C136" s="14"/>
      <c r="D136" s="3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21"/>
      <c r="W136" s="21"/>
      <c r="X136" s="14"/>
      <c r="Y136" s="21"/>
      <c r="Z136" s="14"/>
      <c r="AA136" s="14"/>
      <c r="AB136" s="14"/>
      <c r="AC136" s="14"/>
      <c r="AD136" s="27"/>
      <c r="AE136" s="27"/>
      <c r="AF136" s="14"/>
      <c r="AG136" s="27"/>
      <c r="AH136" s="14"/>
      <c r="AI136" s="27"/>
      <c r="AJ136" s="14"/>
      <c r="AK136" s="14"/>
      <c r="AL136" s="14"/>
      <c r="AM136" s="14"/>
      <c r="AN136" s="14"/>
      <c r="AO136" s="14"/>
      <c r="AP136" s="14"/>
      <c r="AQ136" s="14"/>
      <c r="AR136" s="34"/>
      <c r="AS136" s="34"/>
    </row>
    <row r="137" spans="1:45" x14ac:dyDescent="0.25">
      <c r="A137" t="s">
        <v>121</v>
      </c>
      <c r="B137" s="14">
        <v>-186118660</v>
      </c>
      <c r="C137" s="14">
        <v>74447464</v>
      </c>
      <c r="D137" s="34">
        <f>+B137+C137</f>
        <v>-111671196</v>
      </c>
      <c r="E137" s="14">
        <v>0</v>
      </c>
      <c r="F137" s="14">
        <f t="shared" ref="F137:F175" si="117">C137+E137</f>
        <v>74447464</v>
      </c>
      <c r="G137" s="14">
        <f t="shared" ref="G137:G175" si="118">B137+F137</f>
        <v>-111671196</v>
      </c>
      <c r="H137" s="14">
        <v>0</v>
      </c>
      <c r="I137" s="14">
        <f t="shared" ref="I137:O175" si="119">G137+H137</f>
        <v>-111671196</v>
      </c>
      <c r="J137" s="14">
        <v>0</v>
      </c>
      <c r="K137" s="14">
        <f t="shared" si="119"/>
        <v>-111671196</v>
      </c>
      <c r="L137" s="14">
        <v>0</v>
      </c>
      <c r="M137" s="14">
        <f t="shared" si="119"/>
        <v>-111671196</v>
      </c>
      <c r="N137" s="14">
        <v>0</v>
      </c>
      <c r="O137" s="14">
        <f t="shared" si="119"/>
        <v>-111671196</v>
      </c>
      <c r="P137" s="14">
        <v>0</v>
      </c>
      <c r="Q137" s="14">
        <v>0</v>
      </c>
      <c r="R137" s="14">
        <f t="shared" ref="R137:R175" si="120">P137+Q137</f>
        <v>0</v>
      </c>
      <c r="S137" s="14">
        <f t="shared" ref="S137:S175" si="121">O137+R137</f>
        <v>-111671196</v>
      </c>
      <c r="T137" s="14">
        <v>0</v>
      </c>
      <c r="U137" s="14">
        <v>0</v>
      </c>
      <c r="V137" s="21">
        <f t="shared" ref="V137:V175" si="122">T137+U137</f>
        <v>0</v>
      </c>
      <c r="W137" s="21">
        <f t="shared" ref="W137:W175" si="123">S137+V137</f>
        <v>-111671196</v>
      </c>
      <c r="X137" s="14">
        <v>0</v>
      </c>
      <c r="Y137" s="21">
        <f t="shared" ref="Y137:Y175" si="124">W137+X137</f>
        <v>-111671196</v>
      </c>
      <c r="Z137" s="14">
        <v>0</v>
      </c>
      <c r="AA137" s="14">
        <v>0</v>
      </c>
      <c r="AB137" s="14">
        <v>0</v>
      </c>
      <c r="AC137" s="14">
        <v>0</v>
      </c>
      <c r="AD137" s="27">
        <f t="shared" ref="AD137:AD175" si="125">SUM(Z137:AC137)</f>
        <v>0</v>
      </c>
      <c r="AE137" s="27">
        <f t="shared" ref="AE137:AE175" si="126">Y137+AD137</f>
        <v>-111671196</v>
      </c>
      <c r="AF137" s="14">
        <v>0</v>
      </c>
      <c r="AG137" s="27">
        <f t="shared" ref="AG137:AI175" si="127">AE137+AF137</f>
        <v>-111671196</v>
      </c>
      <c r="AH137" s="14">
        <v>0</v>
      </c>
      <c r="AI137" s="27">
        <f t="shared" si="127"/>
        <v>-111671196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34">
        <f t="shared" ref="AR137:AR175" si="128">SUM(AJ137:AQ137)</f>
        <v>0</v>
      </c>
      <c r="AS137" s="34">
        <f t="shared" ref="AS137:AS175" si="129">AI137+AR137</f>
        <v>-111671196</v>
      </c>
    </row>
    <row r="138" spans="1:45" x14ac:dyDescent="0.25">
      <c r="A138" t="s">
        <v>122</v>
      </c>
      <c r="B138" s="14">
        <v>-580356597.35000002</v>
      </c>
      <c r="C138" s="14">
        <v>232142638.93000001</v>
      </c>
      <c r="D138" s="34">
        <f t="shared" ref="D138:D175" si="130">+B138+C138</f>
        <v>-348213958.42000002</v>
      </c>
      <c r="E138" s="14">
        <v>-274890</v>
      </c>
      <c r="F138" s="14">
        <f t="shared" si="117"/>
        <v>231867748.93000001</v>
      </c>
      <c r="G138" s="14">
        <f t="shared" si="118"/>
        <v>-348488848.42000002</v>
      </c>
      <c r="H138" s="14">
        <v>-274890</v>
      </c>
      <c r="I138" s="14">
        <f t="shared" si="119"/>
        <v>-348763738.42000002</v>
      </c>
      <c r="J138" s="14">
        <v>16859461.469999999</v>
      </c>
      <c r="K138" s="14">
        <f t="shared" si="119"/>
        <v>-331904276.95000005</v>
      </c>
      <c r="L138" s="14">
        <v>-192360</v>
      </c>
      <c r="M138" s="14">
        <f t="shared" si="119"/>
        <v>-332096636.95000005</v>
      </c>
      <c r="N138" s="14">
        <v>-192360</v>
      </c>
      <c r="O138" s="14">
        <f t="shared" si="119"/>
        <v>-332288996.95000005</v>
      </c>
      <c r="P138" s="14">
        <v>0</v>
      </c>
      <c r="Q138" s="14">
        <v>-192360</v>
      </c>
      <c r="R138" s="14">
        <f t="shared" si="120"/>
        <v>-192360</v>
      </c>
      <c r="S138" s="14">
        <f t="shared" si="121"/>
        <v>-332481356.95000005</v>
      </c>
      <c r="T138" s="14">
        <v>0</v>
      </c>
      <c r="U138" s="14">
        <v>-192360</v>
      </c>
      <c r="V138" s="21">
        <f t="shared" si="122"/>
        <v>-192360</v>
      </c>
      <c r="W138" s="21">
        <f t="shared" si="123"/>
        <v>-332673716.95000005</v>
      </c>
      <c r="X138" s="14">
        <v>-192360</v>
      </c>
      <c r="Y138" s="21">
        <f t="shared" si="124"/>
        <v>-332866076.95000005</v>
      </c>
      <c r="Z138" s="14">
        <v>0</v>
      </c>
      <c r="AA138" s="14">
        <v>0</v>
      </c>
      <c r="AB138" s="14">
        <v>0</v>
      </c>
      <c r="AC138" s="14">
        <v>-200760</v>
      </c>
      <c r="AD138" s="27">
        <f t="shared" si="125"/>
        <v>-200760</v>
      </c>
      <c r="AE138" s="27">
        <f t="shared" si="126"/>
        <v>-333066836.95000005</v>
      </c>
      <c r="AF138" s="14">
        <v>-200760</v>
      </c>
      <c r="AG138" s="27">
        <f t="shared" si="127"/>
        <v>-333267596.95000005</v>
      </c>
      <c r="AH138" s="14">
        <v>-183960</v>
      </c>
      <c r="AI138" s="27">
        <f t="shared" si="127"/>
        <v>-333451556.95000005</v>
      </c>
      <c r="AJ138" s="14">
        <v>0</v>
      </c>
      <c r="AK138" s="14">
        <v>20607012.300000001</v>
      </c>
      <c r="AL138" s="14">
        <v>77010.850000000006</v>
      </c>
      <c r="AM138" s="14">
        <v>0</v>
      </c>
      <c r="AN138" s="14">
        <v>0</v>
      </c>
      <c r="AO138" s="14">
        <v>-8273609.2599999998</v>
      </c>
      <c r="AP138" s="14">
        <v>1598216.55</v>
      </c>
      <c r="AQ138" s="14">
        <v>0</v>
      </c>
      <c r="AR138" s="34">
        <f t="shared" si="128"/>
        <v>14008630.440000003</v>
      </c>
      <c r="AS138" s="34">
        <f t="shared" si="129"/>
        <v>-319442926.51000005</v>
      </c>
    </row>
    <row r="139" spans="1:45" x14ac:dyDescent="0.25">
      <c r="A139" t="s">
        <v>123</v>
      </c>
      <c r="B139" s="14">
        <v>0</v>
      </c>
      <c r="C139" s="14">
        <v>0</v>
      </c>
      <c r="D139" s="34">
        <f t="shared" si="130"/>
        <v>0</v>
      </c>
      <c r="E139" s="14">
        <v>0</v>
      </c>
      <c r="F139" s="14">
        <f t="shared" si="117"/>
        <v>0</v>
      </c>
      <c r="G139" s="14">
        <f t="shared" si="118"/>
        <v>0</v>
      </c>
      <c r="H139" s="14">
        <v>0</v>
      </c>
      <c r="I139" s="14">
        <f t="shared" si="119"/>
        <v>0</v>
      </c>
      <c r="J139" s="14">
        <v>0</v>
      </c>
      <c r="K139" s="14">
        <f t="shared" si="119"/>
        <v>0</v>
      </c>
      <c r="L139" s="14">
        <v>0</v>
      </c>
      <c r="M139" s="14">
        <f t="shared" si="119"/>
        <v>0</v>
      </c>
      <c r="N139" s="14">
        <v>0</v>
      </c>
      <c r="O139" s="14">
        <f t="shared" si="119"/>
        <v>0</v>
      </c>
      <c r="P139" s="14">
        <v>0</v>
      </c>
      <c r="Q139" s="14">
        <v>0</v>
      </c>
      <c r="R139" s="14">
        <f t="shared" si="120"/>
        <v>0</v>
      </c>
      <c r="S139" s="14">
        <f t="shared" si="121"/>
        <v>0</v>
      </c>
      <c r="T139" s="14">
        <v>0</v>
      </c>
      <c r="U139" s="14">
        <v>0</v>
      </c>
      <c r="V139" s="21">
        <f t="shared" si="122"/>
        <v>0</v>
      </c>
      <c r="W139" s="21">
        <f t="shared" si="123"/>
        <v>0</v>
      </c>
      <c r="X139" s="14">
        <v>0</v>
      </c>
      <c r="Y139" s="21">
        <f t="shared" si="124"/>
        <v>0</v>
      </c>
      <c r="Z139" s="14">
        <v>0</v>
      </c>
      <c r="AA139" s="14">
        <v>0</v>
      </c>
      <c r="AB139" s="14">
        <v>0</v>
      </c>
      <c r="AC139" s="14">
        <v>0</v>
      </c>
      <c r="AD139" s="27">
        <f t="shared" si="125"/>
        <v>0</v>
      </c>
      <c r="AE139" s="27">
        <f t="shared" si="126"/>
        <v>0</v>
      </c>
      <c r="AF139" s="14">
        <v>0</v>
      </c>
      <c r="AG139" s="27">
        <f t="shared" si="127"/>
        <v>0</v>
      </c>
      <c r="AH139" s="14">
        <v>0</v>
      </c>
      <c r="AI139" s="27">
        <f t="shared" si="127"/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34">
        <f t="shared" si="128"/>
        <v>0</v>
      </c>
      <c r="AS139" s="34">
        <f t="shared" si="129"/>
        <v>0</v>
      </c>
    </row>
    <row r="140" spans="1:45" x14ac:dyDescent="0.25">
      <c r="A140" t="s">
        <v>124</v>
      </c>
      <c r="B140" s="14">
        <v>-16947671</v>
      </c>
      <c r="C140" s="14">
        <v>6779068.4000000004</v>
      </c>
      <c r="D140" s="34">
        <f t="shared" si="130"/>
        <v>-10168602.6</v>
      </c>
      <c r="E140" s="14">
        <v>0</v>
      </c>
      <c r="F140" s="14">
        <f t="shared" si="117"/>
        <v>6779068.4000000004</v>
      </c>
      <c r="G140" s="14">
        <f t="shared" si="118"/>
        <v>-10168602.6</v>
      </c>
      <c r="H140" s="14">
        <v>0</v>
      </c>
      <c r="I140" s="14">
        <f t="shared" si="119"/>
        <v>-10168602.6</v>
      </c>
      <c r="J140" s="14">
        <v>0</v>
      </c>
      <c r="K140" s="14">
        <f t="shared" si="119"/>
        <v>-10168602.6</v>
      </c>
      <c r="L140" s="14">
        <v>0</v>
      </c>
      <c r="M140" s="14">
        <f t="shared" si="119"/>
        <v>-10168602.6</v>
      </c>
      <c r="N140" s="14">
        <v>0</v>
      </c>
      <c r="O140" s="14">
        <f t="shared" si="119"/>
        <v>-10168602.6</v>
      </c>
      <c r="P140" s="14">
        <v>0</v>
      </c>
      <c r="Q140" s="14">
        <v>0</v>
      </c>
      <c r="R140" s="14">
        <f t="shared" si="120"/>
        <v>0</v>
      </c>
      <c r="S140" s="14">
        <f t="shared" si="121"/>
        <v>-10168602.6</v>
      </c>
      <c r="T140" s="14">
        <v>0</v>
      </c>
      <c r="U140" s="14">
        <v>0</v>
      </c>
      <c r="V140" s="21">
        <f t="shared" si="122"/>
        <v>0</v>
      </c>
      <c r="W140" s="21">
        <f t="shared" si="123"/>
        <v>-10168602.6</v>
      </c>
      <c r="X140" s="14">
        <v>0</v>
      </c>
      <c r="Y140" s="21">
        <f t="shared" si="124"/>
        <v>-10168602.6</v>
      </c>
      <c r="Z140" s="14">
        <v>0</v>
      </c>
      <c r="AA140" s="14">
        <v>0</v>
      </c>
      <c r="AB140" s="14">
        <v>0</v>
      </c>
      <c r="AC140" s="14">
        <v>0</v>
      </c>
      <c r="AD140" s="27">
        <f t="shared" si="125"/>
        <v>0</v>
      </c>
      <c r="AE140" s="27">
        <f t="shared" si="126"/>
        <v>-10168602.6</v>
      </c>
      <c r="AF140" s="14">
        <v>0</v>
      </c>
      <c r="AG140" s="27">
        <f t="shared" si="127"/>
        <v>-10168602.6</v>
      </c>
      <c r="AH140" s="14">
        <v>0</v>
      </c>
      <c r="AI140" s="27">
        <f t="shared" si="127"/>
        <v>-10168602.6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34">
        <f t="shared" si="128"/>
        <v>0</v>
      </c>
      <c r="AS140" s="34">
        <f t="shared" si="129"/>
        <v>-10168602.6</v>
      </c>
    </row>
    <row r="141" spans="1:45" x14ac:dyDescent="0.25">
      <c r="A141" t="s">
        <v>125</v>
      </c>
      <c r="B141" s="14">
        <v>-1257722.55</v>
      </c>
      <c r="C141" s="14">
        <v>503089.02</v>
      </c>
      <c r="D141" s="34">
        <f t="shared" si="130"/>
        <v>-754633.53</v>
      </c>
      <c r="E141" s="14">
        <v>0</v>
      </c>
      <c r="F141" s="14">
        <f t="shared" si="117"/>
        <v>503089.02</v>
      </c>
      <c r="G141" s="14">
        <f t="shared" si="118"/>
        <v>-754633.53</v>
      </c>
      <c r="H141" s="14">
        <v>0</v>
      </c>
      <c r="I141" s="14">
        <f t="shared" si="119"/>
        <v>-754633.53</v>
      </c>
      <c r="J141" s="14">
        <v>0</v>
      </c>
      <c r="K141" s="14">
        <f t="shared" si="119"/>
        <v>-754633.53</v>
      </c>
      <c r="L141" s="14">
        <v>0</v>
      </c>
      <c r="M141" s="14">
        <f t="shared" si="119"/>
        <v>-754633.53</v>
      </c>
      <c r="N141" s="14">
        <v>0</v>
      </c>
      <c r="O141" s="14">
        <f t="shared" si="119"/>
        <v>-754633.53</v>
      </c>
      <c r="P141" s="14">
        <v>0</v>
      </c>
      <c r="Q141" s="14">
        <v>0</v>
      </c>
      <c r="R141" s="14">
        <f t="shared" si="120"/>
        <v>0</v>
      </c>
      <c r="S141" s="14">
        <f t="shared" si="121"/>
        <v>-754633.53</v>
      </c>
      <c r="T141" s="14">
        <v>0</v>
      </c>
      <c r="U141" s="14">
        <v>0</v>
      </c>
      <c r="V141" s="21">
        <f t="shared" si="122"/>
        <v>0</v>
      </c>
      <c r="W141" s="21">
        <f t="shared" si="123"/>
        <v>-754633.53</v>
      </c>
      <c r="X141" s="14">
        <v>0</v>
      </c>
      <c r="Y141" s="21">
        <f t="shared" si="124"/>
        <v>-754633.53</v>
      </c>
      <c r="Z141" s="14">
        <v>0</v>
      </c>
      <c r="AA141" s="14">
        <v>0</v>
      </c>
      <c r="AB141" s="14">
        <v>0</v>
      </c>
      <c r="AC141" s="14">
        <v>0</v>
      </c>
      <c r="AD141" s="27">
        <f t="shared" si="125"/>
        <v>0</v>
      </c>
      <c r="AE141" s="27">
        <f t="shared" si="126"/>
        <v>-754633.53</v>
      </c>
      <c r="AF141" s="14">
        <v>0</v>
      </c>
      <c r="AG141" s="27">
        <f t="shared" si="127"/>
        <v>-754633.53</v>
      </c>
      <c r="AH141" s="14">
        <v>0</v>
      </c>
      <c r="AI141" s="27">
        <f t="shared" si="127"/>
        <v>-754633.53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34">
        <f t="shared" si="128"/>
        <v>0</v>
      </c>
      <c r="AS141" s="34">
        <f t="shared" si="129"/>
        <v>-754633.53</v>
      </c>
    </row>
    <row r="142" spans="1:45" x14ac:dyDescent="0.25">
      <c r="A142" t="s">
        <v>126</v>
      </c>
      <c r="B142" s="14">
        <v>92624.7</v>
      </c>
      <c r="C142" s="14">
        <v>-37049.879999999997</v>
      </c>
      <c r="D142" s="34">
        <f t="shared" si="130"/>
        <v>55574.82</v>
      </c>
      <c r="E142" s="14">
        <v>0</v>
      </c>
      <c r="F142" s="14">
        <f t="shared" si="117"/>
        <v>-37049.879999999997</v>
      </c>
      <c r="G142" s="14">
        <f t="shared" si="118"/>
        <v>55574.82</v>
      </c>
      <c r="H142" s="14">
        <v>0</v>
      </c>
      <c r="I142" s="14">
        <f t="shared" si="119"/>
        <v>55574.82</v>
      </c>
      <c r="J142" s="14">
        <v>0</v>
      </c>
      <c r="K142" s="14">
        <f t="shared" si="119"/>
        <v>55574.82</v>
      </c>
      <c r="L142" s="14">
        <v>0</v>
      </c>
      <c r="M142" s="14">
        <f t="shared" si="119"/>
        <v>55574.82</v>
      </c>
      <c r="N142" s="14">
        <v>0</v>
      </c>
      <c r="O142" s="14">
        <f t="shared" si="119"/>
        <v>55574.82</v>
      </c>
      <c r="P142" s="14">
        <v>0</v>
      </c>
      <c r="Q142" s="14">
        <v>0</v>
      </c>
      <c r="R142" s="14">
        <f t="shared" si="120"/>
        <v>0</v>
      </c>
      <c r="S142" s="14">
        <f t="shared" si="121"/>
        <v>55574.82</v>
      </c>
      <c r="T142" s="14">
        <v>0</v>
      </c>
      <c r="U142" s="14">
        <v>0</v>
      </c>
      <c r="V142" s="21">
        <f t="shared" si="122"/>
        <v>0</v>
      </c>
      <c r="W142" s="21">
        <f t="shared" si="123"/>
        <v>55574.82</v>
      </c>
      <c r="X142" s="14">
        <v>0</v>
      </c>
      <c r="Y142" s="21">
        <f t="shared" si="124"/>
        <v>55574.82</v>
      </c>
      <c r="Z142" s="14">
        <v>0</v>
      </c>
      <c r="AA142" s="14">
        <v>0</v>
      </c>
      <c r="AB142" s="14">
        <v>0</v>
      </c>
      <c r="AC142" s="14">
        <v>0</v>
      </c>
      <c r="AD142" s="27">
        <f t="shared" si="125"/>
        <v>0</v>
      </c>
      <c r="AE142" s="27">
        <f t="shared" si="126"/>
        <v>55574.82</v>
      </c>
      <c r="AF142" s="14">
        <v>0</v>
      </c>
      <c r="AG142" s="27">
        <f t="shared" si="127"/>
        <v>55574.82</v>
      </c>
      <c r="AH142" s="14">
        <v>0</v>
      </c>
      <c r="AI142" s="27">
        <f t="shared" si="127"/>
        <v>55574.82</v>
      </c>
      <c r="AJ142" s="14">
        <v>0</v>
      </c>
      <c r="AK142" s="14">
        <v>0</v>
      </c>
      <c r="AL142" s="14">
        <v>0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34">
        <f t="shared" si="128"/>
        <v>0</v>
      </c>
      <c r="AS142" s="34">
        <f t="shared" si="129"/>
        <v>55574.82</v>
      </c>
    </row>
    <row r="143" spans="1:45" x14ac:dyDescent="0.25">
      <c r="A143" t="s">
        <v>127</v>
      </c>
      <c r="B143" s="14">
        <v>-3768544.15</v>
      </c>
      <c r="C143" s="14">
        <v>1507417.66</v>
      </c>
      <c r="D143" s="34">
        <f t="shared" si="130"/>
        <v>-2261126.4900000002</v>
      </c>
      <c r="E143" s="14">
        <v>0</v>
      </c>
      <c r="F143" s="14">
        <f t="shared" si="117"/>
        <v>1507417.66</v>
      </c>
      <c r="G143" s="14">
        <f t="shared" si="118"/>
        <v>-2261126.4900000002</v>
      </c>
      <c r="H143" s="14">
        <v>0</v>
      </c>
      <c r="I143" s="14">
        <f t="shared" si="119"/>
        <v>-2261126.4900000002</v>
      </c>
      <c r="J143" s="14">
        <v>0</v>
      </c>
      <c r="K143" s="14">
        <f t="shared" si="119"/>
        <v>-2261126.4900000002</v>
      </c>
      <c r="L143" s="14">
        <v>0</v>
      </c>
      <c r="M143" s="14">
        <f t="shared" si="119"/>
        <v>-2261126.4900000002</v>
      </c>
      <c r="N143" s="14">
        <v>0</v>
      </c>
      <c r="O143" s="14">
        <f t="shared" si="119"/>
        <v>-2261126.4900000002</v>
      </c>
      <c r="P143" s="14">
        <v>0</v>
      </c>
      <c r="Q143" s="14">
        <v>0</v>
      </c>
      <c r="R143" s="14">
        <f t="shared" si="120"/>
        <v>0</v>
      </c>
      <c r="S143" s="14">
        <f t="shared" si="121"/>
        <v>-2261126.4900000002</v>
      </c>
      <c r="T143" s="14">
        <v>0</v>
      </c>
      <c r="U143" s="14">
        <v>0</v>
      </c>
      <c r="V143" s="21">
        <f t="shared" si="122"/>
        <v>0</v>
      </c>
      <c r="W143" s="21">
        <f t="shared" si="123"/>
        <v>-2261126.4900000002</v>
      </c>
      <c r="X143" s="14">
        <v>0</v>
      </c>
      <c r="Y143" s="21">
        <f t="shared" si="124"/>
        <v>-2261126.4900000002</v>
      </c>
      <c r="Z143" s="14">
        <v>0</v>
      </c>
      <c r="AA143" s="14">
        <v>0</v>
      </c>
      <c r="AB143" s="14">
        <v>0</v>
      </c>
      <c r="AC143" s="14">
        <v>0</v>
      </c>
      <c r="AD143" s="27">
        <f t="shared" si="125"/>
        <v>0</v>
      </c>
      <c r="AE143" s="27">
        <f t="shared" si="126"/>
        <v>-2261126.4900000002</v>
      </c>
      <c r="AF143" s="14">
        <v>0</v>
      </c>
      <c r="AG143" s="27">
        <f t="shared" si="127"/>
        <v>-2261126.4900000002</v>
      </c>
      <c r="AH143" s="14">
        <v>0</v>
      </c>
      <c r="AI143" s="27">
        <f t="shared" si="127"/>
        <v>-2261126.4900000002</v>
      </c>
      <c r="AJ143" s="14">
        <v>0</v>
      </c>
      <c r="AK143" s="14">
        <v>0</v>
      </c>
      <c r="AL143" s="14">
        <v>47936.7</v>
      </c>
      <c r="AM143" s="14">
        <v>0</v>
      </c>
      <c r="AN143" s="14">
        <v>0</v>
      </c>
      <c r="AO143" s="14">
        <v>-19174.68</v>
      </c>
      <c r="AP143" s="14">
        <v>0</v>
      </c>
      <c r="AQ143" s="14">
        <v>0</v>
      </c>
      <c r="AR143" s="34">
        <f t="shared" si="128"/>
        <v>28762.019999999997</v>
      </c>
      <c r="AS143" s="34">
        <f t="shared" si="129"/>
        <v>-2232364.4700000002</v>
      </c>
    </row>
    <row r="144" spans="1:45" x14ac:dyDescent="0.25">
      <c r="A144" t="s">
        <v>128</v>
      </c>
      <c r="B144" s="14">
        <v>-8938713.3499999996</v>
      </c>
      <c r="C144" s="14">
        <v>3575485.36</v>
      </c>
      <c r="D144" s="34">
        <f t="shared" si="130"/>
        <v>-5363227.99</v>
      </c>
      <c r="E144" s="14">
        <v>22582.83</v>
      </c>
      <c r="F144" s="14">
        <f t="shared" si="117"/>
        <v>3598068.19</v>
      </c>
      <c r="G144" s="14">
        <f t="shared" si="118"/>
        <v>-5340645.16</v>
      </c>
      <c r="H144" s="14">
        <v>22518.14</v>
      </c>
      <c r="I144" s="14">
        <f t="shared" si="119"/>
        <v>-5318127.0200000005</v>
      </c>
      <c r="J144" s="14">
        <v>22453.03</v>
      </c>
      <c r="K144" s="14">
        <f t="shared" si="119"/>
        <v>-5295673.99</v>
      </c>
      <c r="L144" s="14">
        <v>22387.4</v>
      </c>
      <c r="M144" s="14">
        <f t="shared" si="119"/>
        <v>-5273286.59</v>
      </c>
      <c r="N144" s="14">
        <v>22321.27</v>
      </c>
      <c r="O144" s="14">
        <f t="shared" si="119"/>
        <v>-5250965.32</v>
      </c>
      <c r="P144" s="14">
        <v>0</v>
      </c>
      <c r="Q144" s="14">
        <v>22254.65</v>
      </c>
      <c r="R144" s="14">
        <f t="shared" si="120"/>
        <v>22254.65</v>
      </c>
      <c r="S144" s="14">
        <f t="shared" si="121"/>
        <v>-5228710.67</v>
      </c>
      <c r="T144" s="14">
        <v>0</v>
      </c>
      <c r="U144" s="14">
        <v>22187.54</v>
      </c>
      <c r="V144" s="21">
        <f t="shared" si="122"/>
        <v>22187.54</v>
      </c>
      <c r="W144" s="21">
        <f t="shared" si="123"/>
        <v>-5206523.13</v>
      </c>
      <c r="X144" s="14">
        <v>22119.91</v>
      </c>
      <c r="Y144" s="21">
        <f t="shared" si="124"/>
        <v>-5184403.22</v>
      </c>
      <c r="Z144" s="14">
        <v>0</v>
      </c>
      <c r="AA144" s="14">
        <v>0</v>
      </c>
      <c r="AB144" s="14">
        <v>0</v>
      </c>
      <c r="AC144" s="14">
        <v>22051.8</v>
      </c>
      <c r="AD144" s="27">
        <f t="shared" si="125"/>
        <v>22051.8</v>
      </c>
      <c r="AE144" s="27">
        <f t="shared" si="126"/>
        <v>-5162351.42</v>
      </c>
      <c r="AF144" s="14">
        <v>21983.14</v>
      </c>
      <c r="AG144" s="27">
        <f t="shared" si="127"/>
        <v>-5140368.28</v>
      </c>
      <c r="AH144" s="14">
        <v>21787.18</v>
      </c>
      <c r="AI144" s="27">
        <f t="shared" si="127"/>
        <v>-5118581.1000000006</v>
      </c>
      <c r="AJ144" s="14">
        <v>0</v>
      </c>
      <c r="AK144" s="14">
        <v>0</v>
      </c>
      <c r="AL144" s="14">
        <v>0</v>
      </c>
      <c r="AM144" s="14">
        <v>0</v>
      </c>
      <c r="AN144" s="14">
        <v>0</v>
      </c>
      <c r="AO144" s="14">
        <v>0</v>
      </c>
      <c r="AP144" s="14">
        <v>2106726.58</v>
      </c>
      <c r="AQ144" s="14">
        <v>0</v>
      </c>
      <c r="AR144" s="34">
        <f t="shared" si="128"/>
        <v>2106726.58</v>
      </c>
      <c r="AS144" s="34">
        <f t="shared" si="129"/>
        <v>-3011854.5200000005</v>
      </c>
    </row>
    <row r="145" spans="1:45" x14ac:dyDescent="0.25">
      <c r="A145" t="s">
        <v>129</v>
      </c>
      <c r="B145" s="14">
        <v>-667486.6</v>
      </c>
      <c r="C145" s="14">
        <v>266994.64</v>
      </c>
      <c r="D145" s="34">
        <f t="shared" si="130"/>
        <v>-400491.95999999996</v>
      </c>
      <c r="E145" s="14">
        <v>12600</v>
      </c>
      <c r="F145" s="14">
        <f t="shared" si="117"/>
        <v>279594.64</v>
      </c>
      <c r="G145" s="14">
        <f t="shared" si="118"/>
        <v>-387891.95999999996</v>
      </c>
      <c r="H145" s="14">
        <v>-25200</v>
      </c>
      <c r="I145" s="14">
        <f t="shared" si="119"/>
        <v>-413091.95999999996</v>
      </c>
      <c r="J145" s="14">
        <v>0</v>
      </c>
      <c r="K145" s="14">
        <f t="shared" si="119"/>
        <v>-413091.95999999996</v>
      </c>
      <c r="L145" s="14">
        <v>0</v>
      </c>
      <c r="M145" s="14">
        <f t="shared" si="119"/>
        <v>-413091.95999999996</v>
      </c>
      <c r="N145" s="14">
        <v>0</v>
      </c>
      <c r="O145" s="14">
        <f t="shared" si="119"/>
        <v>-413091.95999999996</v>
      </c>
      <c r="P145" s="14">
        <v>0</v>
      </c>
      <c r="Q145" s="14">
        <v>0</v>
      </c>
      <c r="R145" s="14">
        <f t="shared" si="120"/>
        <v>0</v>
      </c>
      <c r="S145" s="14">
        <f t="shared" si="121"/>
        <v>-413091.95999999996</v>
      </c>
      <c r="T145" s="14">
        <v>0</v>
      </c>
      <c r="U145" s="14">
        <v>0</v>
      </c>
      <c r="V145" s="21">
        <f t="shared" si="122"/>
        <v>0</v>
      </c>
      <c r="W145" s="21">
        <f t="shared" si="123"/>
        <v>-413091.95999999996</v>
      </c>
      <c r="X145" s="14">
        <v>0</v>
      </c>
      <c r="Y145" s="21">
        <f t="shared" si="124"/>
        <v>-413091.95999999996</v>
      </c>
      <c r="Z145" s="14">
        <v>0</v>
      </c>
      <c r="AA145" s="14">
        <v>0</v>
      </c>
      <c r="AB145" s="14">
        <v>0</v>
      </c>
      <c r="AC145" s="14">
        <v>0</v>
      </c>
      <c r="AD145" s="27">
        <f t="shared" si="125"/>
        <v>0</v>
      </c>
      <c r="AE145" s="27">
        <f t="shared" si="126"/>
        <v>-413091.95999999996</v>
      </c>
      <c r="AF145" s="14">
        <v>0</v>
      </c>
      <c r="AG145" s="27">
        <f t="shared" si="127"/>
        <v>-413091.95999999996</v>
      </c>
      <c r="AH145" s="14">
        <v>0</v>
      </c>
      <c r="AI145" s="27">
        <f t="shared" si="127"/>
        <v>-413091.95999999996</v>
      </c>
      <c r="AJ145" s="14">
        <v>0</v>
      </c>
      <c r="AK145" s="14">
        <v>103514.6</v>
      </c>
      <c r="AL145" s="14">
        <v>-1101406.95</v>
      </c>
      <c r="AM145" s="14">
        <v>0</v>
      </c>
      <c r="AN145" s="14">
        <v>0</v>
      </c>
      <c r="AO145" s="14">
        <v>399156.94</v>
      </c>
      <c r="AP145" s="14">
        <v>0</v>
      </c>
      <c r="AQ145" s="14">
        <v>0</v>
      </c>
      <c r="AR145" s="34">
        <f t="shared" si="128"/>
        <v>-598735.40999999992</v>
      </c>
      <c r="AS145" s="34">
        <f t="shared" si="129"/>
        <v>-1011827.3699999999</v>
      </c>
    </row>
    <row r="146" spans="1:45" x14ac:dyDescent="0.25">
      <c r="A146" t="s">
        <v>130</v>
      </c>
      <c r="B146" s="14">
        <v>3128709.51</v>
      </c>
      <c r="C146" s="14">
        <v>-1251483.8</v>
      </c>
      <c r="D146" s="34">
        <f t="shared" si="130"/>
        <v>1877225.7099999997</v>
      </c>
      <c r="E146" s="14">
        <v>0</v>
      </c>
      <c r="F146" s="14">
        <f t="shared" si="117"/>
        <v>-1251483.8</v>
      </c>
      <c r="G146" s="14">
        <f t="shared" si="118"/>
        <v>1877225.7099999997</v>
      </c>
      <c r="H146" s="14">
        <v>0</v>
      </c>
      <c r="I146" s="14">
        <f t="shared" si="119"/>
        <v>1877225.7099999997</v>
      </c>
      <c r="J146" s="14">
        <v>0</v>
      </c>
      <c r="K146" s="14">
        <f t="shared" si="119"/>
        <v>1877225.7099999997</v>
      </c>
      <c r="L146" s="14">
        <v>0</v>
      </c>
      <c r="M146" s="14">
        <f t="shared" si="119"/>
        <v>1877225.7099999997</v>
      </c>
      <c r="N146" s="14">
        <v>0</v>
      </c>
      <c r="O146" s="14">
        <f t="shared" si="119"/>
        <v>1877225.7099999997</v>
      </c>
      <c r="P146" s="14">
        <v>0</v>
      </c>
      <c r="Q146" s="14">
        <v>0</v>
      </c>
      <c r="R146" s="14">
        <f t="shared" si="120"/>
        <v>0</v>
      </c>
      <c r="S146" s="14">
        <f t="shared" si="121"/>
        <v>1877225.7099999997</v>
      </c>
      <c r="T146" s="14">
        <v>0</v>
      </c>
      <c r="U146" s="14">
        <v>0</v>
      </c>
      <c r="V146" s="21">
        <f t="shared" si="122"/>
        <v>0</v>
      </c>
      <c r="W146" s="21">
        <f t="shared" si="123"/>
        <v>1877225.7099999997</v>
      </c>
      <c r="X146" s="14">
        <v>0</v>
      </c>
      <c r="Y146" s="21">
        <f t="shared" si="124"/>
        <v>1877225.7099999997</v>
      </c>
      <c r="Z146" s="14">
        <v>0</v>
      </c>
      <c r="AA146" s="14">
        <v>0</v>
      </c>
      <c r="AB146" s="14">
        <v>0</v>
      </c>
      <c r="AC146" s="14">
        <v>0</v>
      </c>
      <c r="AD146" s="27">
        <f t="shared" si="125"/>
        <v>0</v>
      </c>
      <c r="AE146" s="27">
        <f t="shared" si="126"/>
        <v>1877225.7099999997</v>
      </c>
      <c r="AF146" s="14">
        <v>0</v>
      </c>
      <c r="AG146" s="27">
        <f t="shared" si="127"/>
        <v>1877225.7099999997</v>
      </c>
      <c r="AH146" s="14">
        <v>0</v>
      </c>
      <c r="AI146" s="27">
        <f t="shared" si="127"/>
        <v>1877225.7099999997</v>
      </c>
      <c r="AJ146" s="14">
        <v>0</v>
      </c>
      <c r="AK146" s="14">
        <v>0</v>
      </c>
      <c r="AL146" s="14">
        <v>0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34">
        <f t="shared" si="128"/>
        <v>0</v>
      </c>
      <c r="AS146" s="34">
        <f t="shared" si="129"/>
        <v>1877225.7099999997</v>
      </c>
    </row>
    <row r="147" spans="1:45" x14ac:dyDescent="0.25">
      <c r="A147" t="s">
        <v>131</v>
      </c>
      <c r="B147" s="14">
        <v>-2884790.65</v>
      </c>
      <c r="C147" s="14">
        <v>1153916.26</v>
      </c>
      <c r="D147" s="34">
        <f t="shared" si="130"/>
        <v>-1730874.39</v>
      </c>
      <c r="E147" s="14">
        <v>0</v>
      </c>
      <c r="F147" s="14">
        <f t="shared" si="117"/>
        <v>1153916.26</v>
      </c>
      <c r="G147" s="14">
        <f t="shared" si="118"/>
        <v>-1730874.39</v>
      </c>
      <c r="H147" s="14">
        <v>0</v>
      </c>
      <c r="I147" s="14">
        <f t="shared" si="119"/>
        <v>-1730874.39</v>
      </c>
      <c r="J147" s="14">
        <v>0</v>
      </c>
      <c r="K147" s="14">
        <f t="shared" si="119"/>
        <v>-1730874.39</v>
      </c>
      <c r="L147" s="14">
        <v>0</v>
      </c>
      <c r="M147" s="14">
        <f t="shared" si="119"/>
        <v>-1730874.39</v>
      </c>
      <c r="N147" s="14">
        <v>0</v>
      </c>
      <c r="O147" s="14">
        <f t="shared" si="119"/>
        <v>-1730874.39</v>
      </c>
      <c r="P147" s="14">
        <v>0</v>
      </c>
      <c r="Q147" s="14">
        <v>0</v>
      </c>
      <c r="R147" s="14">
        <f t="shared" si="120"/>
        <v>0</v>
      </c>
      <c r="S147" s="14">
        <f t="shared" si="121"/>
        <v>-1730874.39</v>
      </c>
      <c r="T147" s="14">
        <v>0</v>
      </c>
      <c r="U147" s="14">
        <v>0</v>
      </c>
      <c r="V147" s="21">
        <f t="shared" si="122"/>
        <v>0</v>
      </c>
      <c r="W147" s="21">
        <f t="shared" si="123"/>
        <v>-1730874.39</v>
      </c>
      <c r="X147" s="14">
        <v>0</v>
      </c>
      <c r="Y147" s="21">
        <f t="shared" si="124"/>
        <v>-1730874.39</v>
      </c>
      <c r="Z147" s="14">
        <v>0</v>
      </c>
      <c r="AA147" s="14">
        <v>0</v>
      </c>
      <c r="AB147" s="14">
        <v>0</v>
      </c>
      <c r="AC147" s="14">
        <v>0</v>
      </c>
      <c r="AD147" s="27">
        <f t="shared" si="125"/>
        <v>0</v>
      </c>
      <c r="AE147" s="27">
        <f t="shared" si="126"/>
        <v>-1730874.39</v>
      </c>
      <c r="AF147" s="14">
        <v>0</v>
      </c>
      <c r="AG147" s="27">
        <f t="shared" si="127"/>
        <v>-1730874.39</v>
      </c>
      <c r="AH147" s="14">
        <v>0</v>
      </c>
      <c r="AI147" s="27">
        <f t="shared" si="127"/>
        <v>-1730874.39</v>
      </c>
      <c r="AJ147" s="14">
        <v>0</v>
      </c>
      <c r="AK147" s="14">
        <v>0</v>
      </c>
      <c r="AL147" s="14">
        <v>0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34">
        <f t="shared" si="128"/>
        <v>0</v>
      </c>
      <c r="AS147" s="34">
        <f t="shared" si="129"/>
        <v>-1730874.39</v>
      </c>
    </row>
    <row r="148" spans="1:45" x14ac:dyDescent="0.25">
      <c r="A148" t="s">
        <v>94</v>
      </c>
      <c r="B148" s="14">
        <v>-10215112.48</v>
      </c>
      <c r="C148" s="14">
        <v>4086044.97</v>
      </c>
      <c r="D148" s="34">
        <f t="shared" si="130"/>
        <v>-6129067.5099999998</v>
      </c>
      <c r="E148" s="14">
        <v>-18536.64</v>
      </c>
      <c r="F148" s="14">
        <f t="shared" si="117"/>
        <v>4067508.33</v>
      </c>
      <c r="G148" s="14">
        <f t="shared" si="118"/>
        <v>-6147604.1500000004</v>
      </c>
      <c r="H148" s="14">
        <v>-25066.7</v>
      </c>
      <c r="I148" s="14">
        <f t="shared" si="119"/>
        <v>-6172670.8500000006</v>
      </c>
      <c r="J148" s="14">
        <v>-27969.99</v>
      </c>
      <c r="K148" s="14">
        <f t="shared" si="119"/>
        <v>-6200640.8400000008</v>
      </c>
      <c r="L148" s="14">
        <v>-36793.040000000001</v>
      </c>
      <c r="M148" s="14">
        <f t="shared" si="119"/>
        <v>-6237433.8800000008</v>
      </c>
      <c r="N148" s="14">
        <v>-35407.54</v>
      </c>
      <c r="O148" s="14">
        <f t="shared" si="119"/>
        <v>-6272841.4200000009</v>
      </c>
      <c r="P148" s="14">
        <v>0</v>
      </c>
      <c r="Q148" s="14">
        <v>-33927.67</v>
      </c>
      <c r="R148" s="14">
        <f t="shared" si="120"/>
        <v>-33927.67</v>
      </c>
      <c r="S148" s="14">
        <f t="shared" si="121"/>
        <v>-6306769.0900000008</v>
      </c>
      <c r="T148" s="14">
        <v>0</v>
      </c>
      <c r="U148" s="14">
        <v>-24802.7</v>
      </c>
      <c r="V148" s="21">
        <f t="shared" si="122"/>
        <v>-24802.7</v>
      </c>
      <c r="W148" s="21">
        <f t="shared" si="123"/>
        <v>-6331571.790000001</v>
      </c>
      <c r="X148" s="14">
        <v>57044.33</v>
      </c>
      <c r="Y148" s="21">
        <f t="shared" si="124"/>
        <v>-6274527.4600000009</v>
      </c>
      <c r="Z148" s="14">
        <v>0</v>
      </c>
      <c r="AA148" s="14">
        <v>0</v>
      </c>
      <c r="AB148" s="14">
        <v>0</v>
      </c>
      <c r="AC148" s="14">
        <v>-1199.44</v>
      </c>
      <c r="AD148" s="27">
        <f t="shared" si="125"/>
        <v>-1199.44</v>
      </c>
      <c r="AE148" s="27">
        <f t="shared" si="126"/>
        <v>-6275726.9000000013</v>
      </c>
      <c r="AF148" s="14">
        <v>-19573.349999999999</v>
      </c>
      <c r="AG148" s="27">
        <f t="shared" si="127"/>
        <v>-6295300.2500000009</v>
      </c>
      <c r="AH148" s="14">
        <v>-2205.1</v>
      </c>
      <c r="AI148" s="27">
        <f t="shared" si="127"/>
        <v>-6297505.3500000006</v>
      </c>
      <c r="AJ148" s="14">
        <v>0</v>
      </c>
      <c r="AK148" s="14">
        <v>0</v>
      </c>
      <c r="AL148" s="14">
        <v>0</v>
      </c>
      <c r="AM148" s="14">
        <v>0</v>
      </c>
      <c r="AN148" s="14">
        <v>0</v>
      </c>
      <c r="AO148" s="14">
        <v>0</v>
      </c>
      <c r="AP148" s="14">
        <v>-25734.2</v>
      </c>
      <c r="AQ148" s="14">
        <v>0</v>
      </c>
      <c r="AR148" s="34">
        <f t="shared" si="128"/>
        <v>-25734.2</v>
      </c>
      <c r="AS148" s="34">
        <f t="shared" si="129"/>
        <v>-6323239.5500000007</v>
      </c>
    </row>
    <row r="149" spans="1:45" x14ac:dyDescent="0.25">
      <c r="A149" t="s">
        <v>132</v>
      </c>
      <c r="B149" s="14">
        <v>18456927.050000001</v>
      </c>
      <c r="C149" s="14">
        <v>-7382770.8200000003</v>
      </c>
      <c r="D149" s="34">
        <f t="shared" si="130"/>
        <v>11074156.23</v>
      </c>
      <c r="E149" s="14">
        <v>44056.87</v>
      </c>
      <c r="F149" s="14">
        <f t="shared" si="117"/>
        <v>-7338713.9500000002</v>
      </c>
      <c r="G149" s="14">
        <f t="shared" si="118"/>
        <v>11118213.100000001</v>
      </c>
      <c r="H149" s="14">
        <v>56295.67</v>
      </c>
      <c r="I149" s="14">
        <f t="shared" si="119"/>
        <v>11174508.770000001</v>
      </c>
      <c r="J149" s="14">
        <v>88421.34</v>
      </c>
      <c r="K149" s="14">
        <f t="shared" si="119"/>
        <v>11262930.110000001</v>
      </c>
      <c r="L149" s="14">
        <v>39124.14</v>
      </c>
      <c r="M149" s="14">
        <f t="shared" si="119"/>
        <v>11302054.250000002</v>
      </c>
      <c r="N149" s="14">
        <v>57420.55</v>
      </c>
      <c r="O149" s="14">
        <f t="shared" si="119"/>
        <v>11359474.800000003</v>
      </c>
      <c r="P149" s="14">
        <v>0</v>
      </c>
      <c r="Q149" s="14">
        <v>67963.8</v>
      </c>
      <c r="R149" s="14">
        <f t="shared" si="120"/>
        <v>67963.8</v>
      </c>
      <c r="S149" s="14">
        <f t="shared" si="121"/>
        <v>11427438.600000003</v>
      </c>
      <c r="T149" s="14">
        <v>0</v>
      </c>
      <c r="U149" s="14">
        <v>0</v>
      </c>
      <c r="V149" s="21">
        <f t="shared" si="122"/>
        <v>0</v>
      </c>
      <c r="W149" s="21">
        <f t="shared" si="123"/>
        <v>11427438.600000003</v>
      </c>
      <c r="X149" s="14">
        <v>0</v>
      </c>
      <c r="Y149" s="21">
        <f t="shared" si="124"/>
        <v>11427438.600000003</v>
      </c>
      <c r="Z149" s="14">
        <v>0</v>
      </c>
      <c r="AA149" s="14">
        <v>0</v>
      </c>
      <c r="AB149" s="14">
        <v>0</v>
      </c>
      <c r="AC149" s="14">
        <v>83480.02</v>
      </c>
      <c r="AD149" s="27">
        <f t="shared" si="125"/>
        <v>83480.02</v>
      </c>
      <c r="AE149" s="27">
        <f t="shared" si="126"/>
        <v>11510918.620000003</v>
      </c>
      <c r="AF149" s="14">
        <v>39413.19</v>
      </c>
      <c r="AG149" s="27">
        <f t="shared" si="127"/>
        <v>11550331.810000002</v>
      </c>
      <c r="AH149" s="14">
        <v>125.65</v>
      </c>
      <c r="AI149" s="27">
        <f t="shared" si="127"/>
        <v>11550457.460000003</v>
      </c>
      <c r="AJ149" s="14">
        <v>0</v>
      </c>
      <c r="AK149" s="14">
        <v>-34384.699999999997</v>
      </c>
      <c r="AL149" s="14">
        <v>0</v>
      </c>
      <c r="AM149" s="14">
        <v>0</v>
      </c>
      <c r="AN149" s="14">
        <v>0</v>
      </c>
      <c r="AO149" s="14">
        <v>13753.88</v>
      </c>
      <c r="AP149" s="14">
        <v>50735.4</v>
      </c>
      <c r="AQ149" s="14">
        <v>0</v>
      </c>
      <c r="AR149" s="34">
        <f t="shared" si="128"/>
        <v>30104.58</v>
      </c>
      <c r="AS149" s="34">
        <f t="shared" si="129"/>
        <v>11580562.040000003</v>
      </c>
    </row>
    <row r="150" spans="1:45" x14ac:dyDescent="0.25">
      <c r="A150" t="s">
        <v>133</v>
      </c>
      <c r="B150" s="14">
        <v>17504231.870000001</v>
      </c>
      <c r="C150" s="14">
        <v>-7001692.75</v>
      </c>
      <c r="D150" s="34">
        <f t="shared" si="130"/>
        <v>10502539.120000001</v>
      </c>
      <c r="E150" s="14">
        <v>508133.47</v>
      </c>
      <c r="F150" s="14">
        <f t="shared" si="117"/>
        <v>-6493559.2800000003</v>
      </c>
      <c r="G150" s="14">
        <f t="shared" si="118"/>
        <v>11010672.59</v>
      </c>
      <c r="H150" s="14">
        <v>20791.900000000001</v>
      </c>
      <c r="I150" s="14">
        <f t="shared" si="119"/>
        <v>11031464.49</v>
      </c>
      <c r="J150" s="14">
        <v>35213.440000000002</v>
      </c>
      <c r="K150" s="14">
        <f t="shared" si="119"/>
        <v>11066677.93</v>
      </c>
      <c r="L150" s="14">
        <v>19736.25</v>
      </c>
      <c r="M150" s="14">
        <f t="shared" si="119"/>
        <v>11086414.18</v>
      </c>
      <c r="N150" s="14">
        <v>65338.53</v>
      </c>
      <c r="O150" s="14">
        <f t="shared" si="119"/>
        <v>11151752.709999999</v>
      </c>
      <c r="P150" s="14">
        <v>0</v>
      </c>
      <c r="Q150" s="14">
        <v>26362.5</v>
      </c>
      <c r="R150" s="14">
        <f t="shared" si="120"/>
        <v>26362.5</v>
      </c>
      <c r="S150" s="14">
        <f t="shared" si="121"/>
        <v>11178115.209999999</v>
      </c>
      <c r="T150" s="14">
        <v>0</v>
      </c>
      <c r="U150" s="14">
        <v>0</v>
      </c>
      <c r="V150" s="21">
        <f t="shared" si="122"/>
        <v>0</v>
      </c>
      <c r="W150" s="21">
        <f t="shared" si="123"/>
        <v>11178115.209999999</v>
      </c>
      <c r="X150" s="14">
        <v>0</v>
      </c>
      <c r="Y150" s="21">
        <f t="shared" si="124"/>
        <v>11178115.209999999</v>
      </c>
      <c r="Z150" s="14">
        <v>0</v>
      </c>
      <c r="AA150" s="14">
        <v>0</v>
      </c>
      <c r="AB150" s="14">
        <v>0</v>
      </c>
      <c r="AC150" s="14">
        <v>251950.85</v>
      </c>
      <c r="AD150" s="27">
        <f t="shared" si="125"/>
        <v>251950.85</v>
      </c>
      <c r="AE150" s="27">
        <f t="shared" si="126"/>
        <v>11430066.059999999</v>
      </c>
      <c r="AF150" s="14">
        <v>44872.53</v>
      </c>
      <c r="AG150" s="27">
        <f t="shared" si="127"/>
        <v>11474938.589999998</v>
      </c>
      <c r="AH150" s="14">
        <v>43100.1</v>
      </c>
      <c r="AI150" s="27">
        <f t="shared" si="127"/>
        <v>11518038.689999998</v>
      </c>
      <c r="AJ150" s="14">
        <v>0</v>
      </c>
      <c r="AK150" s="14">
        <v>750257.9</v>
      </c>
      <c r="AL150" s="14">
        <v>0</v>
      </c>
      <c r="AM150" s="14">
        <v>0</v>
      </c>
      <c r="AN150" s="14">
        <v>0</v>
      </c>
      <c r="AO150" s="14">
        <v>-300103.15999999997</v>
      </c>
      <c r="AP150" s="14">
        <v>80041.919999999998</v>
      </c>
      <c r="AQ150" s="14">
        <v>0</v>
      </c>
      <c r="AR150" s="34">
        <f t="shared" si="128"/>
        <v>530196.66</v>
      </c>
      <c r="AS150" s="34">
        <f t="shared" si="129"/>
        <v>12048235.349999998</v>
      </c>
    </row>
    <row r="151" spans="1:45" x14ac:dyDescent="0.25">
      <c r="A151" t="s">
        <v>134</v>
      </c>
      <c r="B151" s="14">
        <v>-66677</v>
      </c>
      <c r="C151" s="14">
        <v>26670.799999999999</v>
      </c>
      <c r="D151" s="34">
        <f t="shared" si="130"/>
        <v>-40006.199999999997</v>
      </c>
      <c r="E151" s="14">
        <v>0</v>
      </c>
      <c r="F151" s="14">
        <f t="shared" si="117"/>
        <v>26670.799999999999</v>
      </c>
      <c r="G151" s="14">
        <f t="shared" si="118"/>
        <v>-40006.199999999997</v>
      </c>
      <c r="H151" s="14">
        <v>0</v>
      </c>
      <c r="I151" s="14">
        <f t="shared" si="119"/>
        <v>-40006.199999999997</v>
      </c>
      <c r="J151" s="14">
        <v>0</v>
      </c>
      <c r="K151" s="14">
        <f t="shared" si="119"/>
        <v>-40006.199999999997</v>
      </c>
      <c r="L151" s="14">
        <v>0</v>
      </c>
      <c r="M151" s="14">
        <f t="shared" si="119"/>
        <v>-40006.199999999997</v>
      </c>
      <c r="N151" s="14">
        <v>0</v>
      </c>
      <c r="O151" s="14">
        <f t="shared" si="119"/>
        <v>-40006.199999999997</v>
      </c>
      <c r="P151" s="14">
        <v>0</v>
      </c>
      <c r="Q151" s="14">
        <v>0</v>
      </c>
      <c r="R151" s="14">
        <f t="shared" si="120"/>
        <v>0</v>
      </c>
      <c r="S151" s="14">
        <f t="shared" si="121"/>
        <v>-40006.199999999997</v>
      </c>
      <c r="T151" s="14">
        <v>0</v>
      </c>
      <c r="U151" s="14">
        <v>0</v>
      </c>
      <c r="V151" s="21">
        <f t="shared" si="122"/>
        <v>0</v>
      </c>
      <c r="W151" s="21">
        <f t="shared" si="123"/>
        <v>-40006.199999999997</v>
      </c>
      <c r="X151" s="14">
        <v>0</v>
      </c>
      <c r="Y151" s="21">
        <f t="shared" si="124"/>
        <v>-40006.199999999997</v>
      </c>
      <c r="Z151" s="14">
        <v>0</v>
      </c>
      <c r="AA151" s="14">
        <v>0</v>
      </c>
      <c r="AB151" s="14">
        <v>0</v>
      </c>
      <c r="AC151" s="14">
        <v>0</v>
      </c>
      <c r="AD151" s="27">
        <f t="shared" si="125"/>
        <v>0</v>
      </c>
      <c r="AE151" s="27">
        <f t="shared" si="126"/>
        <v>-40006.199999999997</v>
      </c>
      <c r="AF151" s="14">
        <v>0</v>
      </c>
      <c r="AG151" s="27">
        <f t="shared" si="127"/>
        <v>-40006.199999999997</v>
      </c>
      <c r="AH151" s="14">
        <v>0</v>
      </c>
      <c r="AI151" s="27">
        <f t="shared" si="127"/>
        <v>-40006.199999999997</v>
      </c>
      <c r="AJ151" s="14">
        <v>0</v>
      </c>
      <c r="AK151" s="14">
        <v>0</v>
      </c>
      <c r="AL151" s="14">
        <v>0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34">
        <f t="shared" si="128"/>
        <v>0</v>
      </c>
      <c r="AS151" s="34">
        <f t="shared" si="129"/>
        <v>-40006.199999999997</v>
      </c>
    </row>
    <row r="152" spans="1:45" x14ac:dyDescent="0.25">
      <c r="A152" t="s">
        <v>135</v>
      </c>
      <c r="B152" s="14">
        <v>-22694347.850000001</v>
      </c>
      <c r="C152" s="14">
        <v>9077739.1400000006</v>
      </c>
      <c r="D152" s="34">
        <f t="shared" si="130"/>
        <v>-13616608.710000001</v>
      </c>
      <c r="E152" s="14">
        <v>0</v>
      </c>
      <c r="F152" s="14">
        <f t="shared" si="117"/>
        <v>9077739.1400000006</v>
      </c>
      <c r="G152" s="14">
        <f t="shared" si="118"/>
        <v>-13616608.710000001</v>
      </c>
      <c r="H152" s="14">
        <v>0</v>
      </c>
      <c r="I152" s="14">
        <f t="shared" si="119"/>
        <v>-13616608.710000001</v>
      </c>
      <c r="J152" s="14">
        <v>0</v>
      </c>
      <c r="K152" s="14">
        <f t="shared" si="119"/>
        <v>-13616608.710000001</v>
      </c>
      <c r="L152" s="14">
        <v>0</v>
      </c>
      <c r="M152" s="14">
        <f t="shared" si="119"/>
        <v>-13616608.710000001</v>
      </c>
      <c r="N152" s="14">
        <v>0</v>
      </c>
      <c r="O152" s="14">
        <f t="shared" si="119"/>
        <v>-13616608.710000001</v>
      </c>
      <c r="P152" s="14">
        <v>0</v>
      </c>
      <c r="Q152" s="14">
        <v>0</v>
      </c>
      <c r="R152" s="14">
        <f t="shared" si="120"/>
        <v>0</v>
      </c>
      <c r="S152" s="14">
        <f t="shared" si="121"/>
        <v>-13616608.710000001</v>
      </c>
      <c r="T152" s="14">
        <v>0</v>
      </c>
      <c r="U152" s="14">
        <v>0</v>
      </c>
      <c r="V152" s="21">
        <f t="shared" si="122"/>
        <v>0</v>
      </c>
      <c r="W152" s="21">
        <f t="shared" si="123"/>
        <v>-13616608.710000001</v>
      </c>
      <c r="X152" s="14">
        <v>0</v>
      </c>
      <c r="Y152" s="21">
        <f t="shared" si="124"/>
        <v>-13616608.710000001</v>
      </c>
      <c r="Z152" s="14">
        <v>0</v>
      </c>
      <c r="AA152" s="14">
        <v>0</v>
      </c>
      <c r="AB152" s="14">
        <v>0</v>
      </c>
      <c r="AC152" s="14">
        <v>0</v>
      </c>
      <c r="AD152" s="27">
        <f t="shared" si="125"/>
        <v>0</v>
      </c>
      <c r="AE152" s="27">
        <f t="shared" si="126"/>
        <v>-13616608.710000001</v>
      </c>
      <c r="AF152" s="14">
        <v>0</v>
      </c>
      <c r="AG152" s="27">
        <f t="shared" si="127"/>
        <v>-13616608.710000001</v>
      </c>
      <c r="AH152" s="14">
        <v>0</v>
      </c>
      <c r="AI152" s="27">
        <f t="shared" si="127"/>
        <v>-13616608.710000001</v>
      </c>
      <c r="AJ152" s="14">
        <v>0</v>
      </c>
      <c r="AK152" s="14">
        <v>0</v>
      </c>
      <c r="AL152" s="14">
        <v>0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34">
        <f t="shared" si="128"/>
        <v>0</v>
      </c>
      <c r="AS152" s="34">
        <f t="shared" si="129"/>
        <v>-13616608.710000001</v>
      </c>
    </row>
    <row r="153" spans="1:45" x14ac:dyDescent="0.25">
      <c r="A153" t="s">
        <v>136</v>
      </c>
      <c r="B153" s="14">
        <v>-52823217.649999999</v>
      </c>
      <c r="C153" s="14">
        <v>21129287.059999999</v>
      </c>
      <c r="D153" s="34">
        <f t="shared" si="130"/>
        <v>-31693930.59</v>
      </c>
      <c r="E153" s="14">
        <v>-873740.07</v>
      </c>
      <c r="F153" s="14">
        <f t="shared" si="117"/>
        <v>20255546.989999998</v>
      </c>
      <c r="G153" s="14">
        <f t="shared" si="118"/>
        <v>-32567670.66</v>
      </c>
      <c r="H153" s="14">
        <v>-873740.07</v>
      </c>
      <c r="I153" s="14">
        <f t="shared" si="119"/>
        <v>-33441410.73</v>
      </c>
      <c r="J153" s="14">
        <v>-755509.86</v>
      </c>
      <c r="K153" s="14">
        <f t="shared" si="119"/>
        <v>-34196920.590000004</v>
      </c>
      <c r="L153" s="14">
        <v>-834330</v>
      </c>
      <c r="M153" s="14">
        <f t="shared" si="119"/>
        <v>-35031250.590000004</v>
      </c>
      <c r="N153" s="14">
        <v>-834330</v>
      </c>
      <c r="O153" s="14">
        <f t="shared" si="119"/>
        <v>-35865580.590000004</v>
      </c>
      <c r="P153" s="14">
        <v>0</v>
      </c>
      <c r="Q153" s="14">
        <v>-834330</v>
      </c>
      <c r="R153" s="14">
        <f t="shared" si="120"/>
        <v>-834330</v>
      </c>
      <c r="S153" s="14">
        <f t="shared" si="121"/>
        <v>-36699910.590000004</v>
      </c>
      <c r="T153" s="14">
        <v>0</v>
      </c>
      <c r="U153" s="14">
        <v>-834330</v>
      </c>
      <c r="V153" s="21">
        <f t="shared" si="122"/>
        <v>-834330</v>
      </c>
      <c r="W153" s="21">
        <f t="shared" si="123"/>
        <v>-37534240.590000004</v>
      </c>
      <c r="X153" s="14">
        <v>-834330</v>
      </c>
      <c r="Y153" s="21">
        <f t="shared" si="124"/>
        <v>-38368570.590000004</v>
      </c>
      <c r="Z153" s="14">
        <v>0</v>
      </c>
      <c r="AA153" s="14">
        <v>0</v>
      </c>
      <c r="AB153" s="14">
        <v>0</v>
      </c>
      <c r="AC153" s="14">
        <v>-834330</v>
      </c>
      <c r="AD153" s="27">
        <f t="shared" si="125"/>
        <v>-834330</v>
      </c>
      <c r="AE153" s="27">
        <f t="shared" si="126"/>
        <v>-39202900.590000004</v>
      </c>
      <c r="AF153" s="14">
        <v>-834330</v>
      </c>
      <c r="AG153" s="27">
        <f t="shared" si="127"/>
        <v>-40037230.590000004</v>
      </c>
      <c r="AH153" s="14">
        <v>-834330</v>
      </c>
      <c r="AI153" s="27">
        <f t="shared" si="127"/>
        <v>-40871560.590000004</v>
      </c>
      <c r="AJ153" s="14">
        <v>0</v>
      </c>
      <c r="AK153" s="14">
        <v>-5290809.3</v>
      </c>
      <c r="AL153" s="14">
        <v>0</v>
      </c>
      <c r="AM153" s="14">
        <v>0</v>
      </c>
      <c r="AN153" s="14">
        <v>0</v>
      </c>
      <c r="AO153" s="14">
        <v>2116323.7200000002</v>
      </c>
      <c r="AP153" s="14">
        <v>-919380</v>
      </c>
      <c r="AQ153" s="14">
        <v>0</v>
      </c>
      <c r="AR153" s="34">
        <f t="shared" si="128"/>
        <v>-4093865.5799999996</v>
      </c>
      <c r="AS153" s="34">
        <f t="shared" si="129"/>
        <v>-44965426.170000002</v>
      </c>
    </row>
    <row r="154" spans="1:45" x14ac:dyDescent="0.25">
      <c r="A154" t="s">
        <v>137</v>
      </c>
      <c r="B154" s="14">
        <v>-44609930.049999997</v>
      </c>
      <c r="C154" s="14">
        <v>17843972.02</v>
      </c>
      <c r="D154" s="34">
        <f t="shared" si="130"/>
        <v>-26765958.029999997</v>
      </c>
      <c r="E154" s="14">
        <v>344400</v>
      </c>
      <c r="F154" s="14">
        <f t="shared" si="117"/>
        <v>18188372.02</v>
      </c>
      <c r="G154" s="14">
        <f t="shared" si="118"/>
        <v>-26421558.029999997</v>
      </c>
      <c r="H154" s="14">
        <v>344400</v>
      </c>
      <c r="I154" s="14">
        <f t="shared" si="119"/>
        <v>-26077158.029999997</v>
      </c>
      <c r="J154" s="14">
        <v>344400</v>
      </c>
      <c r="K154" s="14">
        <f t="shared" si="119"/>
        <v>-25732758.029999997</v>
      </c>
      <c r="L154" s="14">
        <v>344400</v>
      </c>
      <c r="M154" s="14">
        <f t="shared" si="119"/>
        <v>-25388358.029999997</v>
      </c>
      <c r="N154" s="14">
        <v>344400</v>
      </c>
      <c r="O154" s="14">
        <f t="shared" si="119"/>
        <v>-25043958.029999997</v>
      </c>
      <c r="P154" s="14">
        <v>0</v>
      </c>
      <c r="Q154" s="14">
        <v>344400</v>
      </c>
      <c r="R154" s="14">
        <f t="shared" si="120"/>
        <v>344400</v>
      </c>
      <c r="S154" s="14">
        <f t="shared" si="121"/>
        <v>-24699558.029999997</v>
      </c>
      <c r="T154" s="14">
        <v>0</v>
      </c>
      <c r="U154" s="14">
        <v>344400</v>
      </c>
      <c r="V154" s="21">
        <f t="shared" si="122"/>
        <v>344400</v>
      </c>
      <c r="W154" s="21">
        <f t="shared" si="123"/>
        <v>-24355158.029999997</v>
      </c>
      <c r="X154" s="14">
        <v>344400</v>
      </c>
      <c r="Y154" s="21">
        <f t="shared" si="124"/>
        <v>-24010758.029999997</v>
      </c>
      <c r="Z154" s="14">
        <v>0</v>
      </c>
      <c r="AA154" s="14">
        <v>0</v>
      </c>
      <c r="AB154" s="14">
        <v>0</v>
      </c>
      <c r="AC154" s="14">
        <v>344400</v>
      </c>
      <c r="AD154" s="27">
        <f t="shared" si="125"/>
        <v>344400</v>
      </c>
      <c r="AE154" s="27">
        <f t="shared" si="126"/>
        <v>-23666358.029999997</v>
      </c>
      <c r="AF154" s="14">
        <v>344400</v>
      </c>
      <c r="AG154" s="27">
        <f t="shared" si="127"/>
        <v>-23321958.029999997</v>
      </c>
      <c r="AH154" s="14">
        <v>344400</v>
      </c>
      <c r="AI154" s="27">
        <f t="shared" si="127"/>
        <v>-22977558.029999997</v>
      </c>
      <c r="AJ154" s="14">
        <v>0</v>
      </c>
      <c r="AK154" s="14">
        <v>-8260347.9000000004</v>
      </c>
      <c r="AL154" s="14">
        <v>0</v>
      </c>
      <c r="AM154" s="14">
        <v>0</v>
      </c>
      <c r="AN154" s="14">
        <v>0</v>
      </c>
      <c r="AO154" s="14">
        <v>3304139.16</v>
      </c>
      <c r="AP154" s="14">
        <v>344400</v>
      </c>
      <c r="AQ154" s="14">
        <v>0</v>
      </c>
      <c r="AR154" s="34">
        <f t="shared" si="128"/>
        <v>-4611808.74</v>
      </c>
      <c r="AS154" s="34">
        <f t="shared" si="129"/>
        <v>-27589366.769999996</v>
      </c>
    </row>
    <row r="155" spans="1:45" x14ac:dyDescent="0.25">
      <c r="A155" t="s">
        <v>138</v>
      </c>
      <c r="B155" s="14">
        <v>-1908102.35</v>
      </c>
      <c r="C155" s="14">
        <v>763240.94</v>
      </c>
      <c r="D155" s="34">
        <f t="shared" si="130"/>
        <v>-1144861.4100000001</v>
      </c>
      <c r="E155" s="14">
        <v>-11925.63</v>
      </c>
      <c r="F155" s="14">
        <f t="shared" si="117"/>
        <v>751315.30999999994</v>
      </c>
      <c r="G155" s="14">
        <f t="shared" si="118"/>
        <v>-1156787.04</v>
      </c>
      <c r="H155" s="14">
        <v>-11925.63</v>
      </c>
      <c r="I155" s="14">
        <f t="shared" si="119"/>
        <v>-1168712.67</v>
      </c>
      <c r="J155" s="14">
        <v>-11925.66</v>
      </c>
      <c r="K155" s="14">
        <f t="shared" si="119"/>
        <v>-1180638.3299999998</v>
      </c>
      <c r="L155" s="14">
        <v>-11925.63</v>
      </c>
      <c r="M155" s="14">
        <f t="shared" si="119"/>
        <v>-1192563.9599999997</v>
      </c>
      <c r="N155" s="14">
        <v>-11925.63</v>
      </c>
      <c r="O155" s="14">
        <f t="shared" si="119"/>
        <v>-1204489.5899999996</v>
      </c>
      <c r="P155" s="14">
        <v>0</v>
      </c>
      <c r="Q155" s="14">
        <v>-11925.63</v>
      </c>
      <c r="R155" s="14">
        <f t="shared" si="120"/>
        <v>-11925.63</v>
      </c>
      <c r="S155" s="14">
        <f t="shared" si="121"/>
        <v>-1216415.2199999995</v>
      </c>
      <c r="T155" s="14">
        <v>0</v>
      </c>
      <c r="U155" s="14">
        <v>-11925.63</v>
      </c>
      <c r="V155" s="21">
        <f t="shared" si="122"/>
        <v>-11925.63</v>
      </c>
      <c r="W155" s="21">
        <f t="shared" si="123"/>
        <v>-1228340.8499999994</v>
      </c>
      <c r="X155" s="14">
        <v>-11925.63</v>
      </c>
      <c r="Y155" s="21">
        <f t="shared" si="124"/>
        <v>-1240266.4799999993</v>
      </c>
      <c r="Z155" s="14">
        <v>0</v>
      </c>
      <c r="AA155" s="14">
        <v>0</v>
      </c>
      <c r="AB155" s="14">
        <v>0</v>
      </c>
      <c r="AC155" s="14">
        <v>-11925.66</v>
      </c>
      <c r="AD155" s="27">
        <f t="shared" si="125"/>
        <v>-11925.66</v>
      </c>
      <c r="AE155" s="27">
        <f t="shared" si="126"/>
        <v>-1252192.1399999992</v>
      </c>
      <c r="AF155" s="14">
        <v>-11925.63</v>
      </c>
      <c r="AG155" s="27">
        <f t="shared" si="127"/>
        <v>-1264117.7699999991</v>
      </c>
      <c r="AH155" s="14">
        <v>-11925.63</v>
      </c>
      <c r="AI155" s="27">
        <f t="shared" si="127"/>
        <v>-1276043.399999999</v>
      </c>
      <c r="AJ155" s="14">
        <v>0</v>
      </c>
      <c r="AK155" s="14">
        <v>-5.95</v>
      </c>
      <c r="AL155" s="14">
        <v>0</v>
      </c>
      <c r="AM155" s="14">
        <v>0</v>
      </c>
      <c r="AN155" s="14">
        <v>0</v>
      </c>
      <c r="AO155" s="14">
        <v>2.38</v>
      </c>
      <c r="AP155" s="14">
        <v>-11925.63</v>
      </c>
      <c r="AQ155" s="14">
        <v>0</v>
      </c>
      <c r="AR155" s="34">
        <f t="shared" si="128"/>
        <v>-11929.199999999999</v>
      </c>
      <c r="AS155" s="34">
        <f t="shared" si="129"/>
        <v>-1287972.5999999989</v>
      </c>
    </row>
    <row r="156" spans="1:45" x14ac:dyDescent="0.25">
      <c r="A156" t="s">
        <v>139</v>
      </c>
      <c r="B156" s="14">
        <v>-20453641.25</v>
      </c>
      <c r="C156" s="14">
        <v>8181456.5</v>
      </c>
      <c r="D156" s="34">
        <f t="shared" si="130"/>
        <v>-12272184.75</v>
      </c>
      <c r="E156" s="14">
        <v>-67410</v>
      </c>
      <c r="F156" s="14">
        <f t="shared" si="117"/>
        <v>8114046.5</v>
      </c>
      <c r="G156" s="14">
        <f t="shared" si="118"/>
        <v>-12339594.75</v>
      </c>
      <c r="H156" s="14">
        <v>-67410</v>
      </c>
      <c r="I156" s="14">
        <f t="shared" si="119"/>
        <v>-12407004.75</v>
      </c>
      <c r="J156" s="14">
        <v>-67410</v>
      </c>
      <c r="K156" s="14">
        <f t="shared" si="119"/>
        <v>-12474414.75</v>
      </c>
      <c r="L156" s="14">
        <v>-67410</v>
      </c>
      <c r="M156" s="14">
        <f t="shared" si="119"/>
        <v>-12541824.75</v>
      </c>
      <c r="N156" s="14">
        <v>-67410</v>
      </c>
      <c r="O156" s="14">
        <f t="shared" si="119"/>
        <v>-12609234.75</v>
      </c>
      <c r="P156" s="14">
        <v>0</v>
      </c>
      <c r="Q156" s="14">
        <v>-67410</v>
      </c>
      <c r="R156" s="14">
        <f t="shared" si="120"/>
        <v>-67410</v>
      </c>
      <c r="S156" s="14">
        <f t="shared" si="121"/>
        <v>-12676644.75</v>
      </c>
      <c r="T156" s="14">
        <v>0</v>
      </c>
      <c r="U156" s="14">
        <v>-67410</v>
      </c>
      <c r="V156" s="21">
        <f t="shared" si="122"/>
        <v>-67410</v>
      </c>
      <c r="W156" s="21">
        <f t="shared" si="123"/>
        <v>-12744054.75</v>
      </c>
      <c r="X156" s="14">
        <v>-67410</v>
      </c>
      <c r="Y156" s="21">
        <f t="shared" si="124"/>
        <v>-12811464.75</v>
      </c>
      <c r="Z156" s="14">
        <v>0</v>
      </c>
      <c r="AA156" s="14">
        <v>0</v>
      </c>
      <c r="AB156" s="14">
        <v>0</v>
      </c>
      <c r="AC156" s="14">
        <v>-67410</v>
      </c>
      <c r="AD156" s="27">
        <f t="shared" si="125"/>
        <v>-67410</v>
      </c>
      <c r="AE156" s="27">
        <f t="shared" si="126"/>
        <v>-12878874.75</v>
      </c>
      <c r="AF156" s="14">
        <v>-67410</v>
      </c>
      <c r="AG156" s="27">
        <f t="shared" si="127"/>
        <v>-12946284.75</v>
      </c>
      <c r="AH156" s="14">
        <v>-67410</v>
      </c>
      <c r="AI156" s="27">
        <f t="shared" si="127"/>
        <v>-13013694.75</v>
      </c>
      <c r="AJ156" s="14">
        <v>0</v>
      </c>
      <c r="AK156" s="14">
        <v>-739711.35</v>
      </c>
      <c r="AL156" s="14">
        <v>0</v>
      </c>
      <c r="AM156" s="14">
        <v>0</v>
      </c>
      <c r="AN156" s="14">
        <v>0</v>
      </c>
      <c r="AO156" s="14">
        <v>295884.53999999998</v>
      </c>
      <c r="AP156" s="14">
        <v>-67410</v>
      </c>
      <c r="AQ156" s="14">
        <v>0</v>
      </c>
      <c r="AR156" s="34">
        <f t="shared" si="128"/>
        <v>-511236.81</v>
      </c>
      <c r="AS156" s="34">
        <f t="shared" si="129"/>
        <v>-13524931.560000001</v>
      </c>
    </row>
    <row r="157" spans="1:45" x14ac:dyDescent="0.25">
      <c r="A157" t="s">
        <v>140</v>
      </c>
      <c r="B157" s="14">
        <v>-178005</v>
      </c>
      <c r="C157" s="14">
        <v>71202</v>
      </c>
      <c r="D157" s="34">
        <f t="shared" si="130"/>
        <v>-106803</v>
      </c>
      <c r="E157" s="14">
        <v>0</v>
      </c>
      <c r="F157" s="14">
        <f t="shared" si="117"/>
        <v>71202</v>
      </c>
      <c r="G157" s="14">
        <f t="shared" si="118"/>
        <v>-106803</v>
      </c>
      <c r="H157" s="14">
        <v>0</v>
      </c>
      <c r="I157" s="14">
        <f t="shared" si="119"/>
        <v>-106803</v>
      </c>
      <c r="J157" s="14">
        <v>0</v>
      </c>
      <c r="K157" s="14">
        <f t="shared" si="119"/>
        <v>-106803</v>
      </c>
      <c r="L157" s="14">
        <v>0</v>
      </c>
      <c r="M157" s="14">
        <f t="shared" si="119"/>
        <v>-106803</v>
      </c>
      <c r="N157" s="14">
        <v>0</v>
      </c>
      <c r="O157" s="14">
        <f t="shared" si="119"/>
        <v>-106803</v>
      </c>
      <c r="P157" s="14">
        <v>0</v>
      </c>
      <c r="Q157" s="14">
        <v>0</v>
      </c>
      <c r="R157" s="14">
        <f t="shared" si="120"/>
        <v>0</v>
      </c>
      <c r="S157" s="14">
        <f t="shared" si="121"/>
        <v>-106803</v>
      </c>
      <c r="T157" s="14">
        <v>0</v>
      </c>
      <c r="U157" s="14">
        <v>0</v>
      </c>
      <c r="V157" s="21">
        <f t="shared" si="122"/>
        <v>0</v>
      </c>
      <c r="W157" s="21">
        <f t="shared" si="123"/>
        <v>-106803</v>
      </c>
      <c r="X157" s="14">
        <v>0</v>
      </c>
      <c r="Y157" s="21">
        <f t="shared" si="124"/>
        <v>-106803</v>
      </c>
      <c r="Z157" s="14">
        <v>0</v>
      </c>
      <c r="AA157" s="14">
        <v>0</v>
      </c>
      <c r="AB157" s="14">
        <v>0</v>
      </c>
      <c r="AC157" s="14">
        <v>0</v>
      </c>
      <c r="AD157" s="27">
        <f t="shared" si="125"/>
        <v>0</v>
      </c>
      <c r="AE157" s="27">
        <f t="shared" si="126"/>
        <v>-106803</v>
      </c>
      <c r="AF157" s="14">
        <v>0</v>
      </c>
      <c r="AG157" s="27">
        <f t="shared" si="127"/>
        <v>-106803</v>
      </c>
      <c r="AH157" s="14">
        <v>0</v>
      </c>
      <c r="AI157" s="27">
        <f t="shared" si="127"/>
        <v>-106803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34">
        <f t="shared" si="128"/>
        <v>0</v>
      </c>
      <c r="AS157" s="34">
        <f t="shared" si="129"/>
        <v>-106803</v>
      </c>
    </row>
    <row r="158" spans="1:45" x14ac:dyDescent="0.25">
      <c r="A158" t="s">
        <v>141</v>
      </c>
      <c r="B158" s="14">
        <v>5401712</v>
      </c>
      <c r="C158" s="14">
        <v>-2160684.7999999998</v>
      </c>
      <c r="D158" s="34">
        <f t="shared" si="130"/>
        <v>3241027.2</v>
      </c>
      <c r="E158" s="14">
        <v>0</v>
      </c>
      <c r="F158" s="14">
        <f t="shared" si="117"/>
        <v>-2160684.7999999998</v>
      </c>
      <c r="G158" s="14">
        <f t="shared" si="118"/>
        <v>3241027.2</v>
      </c>
      <c r="H158" s="14">
        <v>0</v>
      </c>
      <c r="I158" s="14">
        <f t="shared" si="119"/>
        <v>3241027.2</v>
      </c>
      <c r="J158" s="14">
        <v>0</v>
      </c>
      <c r="K158" s="14">
        <f t="shared" si="119"/>
        <v>3241027.2</v>
      </c>
      <c r="L158" s="14">
        <v>0</v>
      </c>
      <c r="M158" s="14">
        <f t="shared" si="119"/>
        <v>3241027.2</v>
      </c>
      <c r="N158" s="14">
        <v>0</v>
      </c>
      <c r="O158" s="14">
        <f t="shared" si="119"/>
        <v>3241027.2</v>
      </c>
      <c r="P158" s="14">
        <v>0</v>
      </c>
      <c r="Q158" s="14">
        <v>0</v>
      </c>
      <c r="R158" s="14">
        <f t="shared" si="120"/>
        <v>0</v>
      </c>
      <c r="S158" s="14">
        <f t="shared" si="121"/>
        <v>3241027.2</v>
      </c>
      <c r="T158" s="14">
        <v>0</v>
      </c>
      <c r="U158" s="14">
        <v>0</v>
      </c>
      <c r="V158" s="21">
        <f t="shared" si="122"/>
        <v>0</v>
      </c>
      <c r="W158" s="21">
        <f t="shared" si="123"/>
        <v>3241027.2</v>
      </c>
      <c r="X158" s="14">
        <v>0</v>
      </c>
      <c r="Y158" s="21">
        <f t="shared" si="124"/>
        <v>3241027.2</v>
      </c>
      <c r="Z158" s="14">
        <v>0</v>
      </c>
      <c r="AA158" s="14">
        <v>0</v>
      </c>
      <c r="AB158" s="14">
        <v>0</v>
      </c>
      <c r="AC158" s="14">
        <v>0</v>
      </c>
      <c r="AD158" s="27">
        <f t="shared" si="125"/>
        <v>0</v>
      </c>
      <c r="AE158" s="27">
        <f t="shared" si="126"/>
        <v>3241027.2</v>
      </c>
      <c r="AF158" s="14">
        <v>0</v>
      </c>
      <c r="AG158" s="27">
        <f t="shared" si="127"/>
        <v>3241027.2</v>
      </c>
      <c r="AH158" s="14">
        <v>0</v>
      </c>
      <c r="AI158" s="27">
        <f t="shared" si="127"/>
        <v>3241027.2</v>
      </c>
      <c r="AJ158" s="14">
        <v>0</v>
      </c>
      <c r="AK158" s="14">
        <v>0</v>
      </c>
      <c r="AL158" s="14">
        <v>0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34">
        <f t="shared" si="128"/>
        <v>0</v>
      </c>
      <c r="AS158" s="34">
        <f t="shared" si="129"/>
        <v>3241027.2</v>
      </c>
    </row>
    <row r="159" spans="1:45" x14ac:dyDescent="0.25">
      <c r="A159" t="s">
        <v>142</v>
      </c>
      <c r="B159" s="14">
        <v>51036.88</v>
      </c>
      <c r="C159" s="14">
        <v>-20414.759999999998</v>
      </c>
      <c r="D159" s="34">
        <f t="shared" si="130"/>
        <v>30622.12</v>
      </c>
      <c r="E159" s="14">
        <v>0</v>
      </c>
      <c r="F159" s="14">
        <f t="shared" si="117"/>
        <v>-20414.759999999998</v>
      </c>
      <c r="G159" s="14">
        <f t="shared" si="118"/>
        <v>30622.12</v>
      </c>
      <c r="H159" s="14">
        <v>0</v>
      </c>
      <c r="I159" s="14">
        <f t="shared" si="119"/>
        <v>30622.12</v>
      </c>
      <c r="J159" s="14">
        <v>0</v>
      </c>
      <c r="K159" s="14">
        <f t="shared" si="119"/>
        <v>30622.12</v>
      </c>
      <c r="L159" s="14">
        <v>0</v>
      </c>
      <c r="M159" s="14">
        <f t="shared" si="119"/>
        <v>30622.12</v>
      </c>
      <c r="N159" s="14">
        <v>0</v>
      </c>
      <c r="O159" s="14">
        <f t="shared" si="119"/>
        <v>30622.12</v>
      </c>
      <c r="P159" s="14">
        <v>0</v>
      </c>
      <c r="Q159" s="14">
        <v>0</v>
      </c>
      <c r="R159" s="14">
        <f t="shared" si="120"/>
        <v>0</v>
      </c>
      <c r="S159" s="14">
        <f t="shared" si="121"/>
        <v>30622.12</v>
      </c>
      <c r="T159" s="14">
        <v>0</v>
      </c>
      <c r="U159" s="14">
        <v>0</v>
      </c>
      <c r="V159" s="21">
        <f t="shared" si="122"/>
        <v>0</v>
      </c>
      <c r="W159" s="21">
        <f t="shared" si="123"/>
        <v>30622.12</v>
      </c>
      <c r="X159" s="14">
        <v>0</v>
      </c>
      <c r="Y159" s="21">
        <f t="shared" si="124"/>
        <v>30622.12</v>
      </c>
      <c r="Z159" s="14">
        <v>0</v>
      </c>
      <c r="AA159" s="14">
        <v>0</v>
      </c>
      <c r="AB159" s="14">
        <v>0</v>
      </c>
      <c r="AC159" s="14">
        <v>0</v>
      </c>
      <c r="AD159" s="27">
        <f t="shared" si="125"/>
        <v>0</v>
      </c>
      <c r="AE159" s="27">
        <f t="shared" si="126"/>
        <v>30622.12</v>
      </c>
      <c r="AF159" s="14">
        <v>0</v>
      </c>
      <c r="AG159" s="27">
        <f t="shared" si="127"/>
        <v>30622.12</v>
      </c>
      <c r="AH159" s="14">
        <v>0</v>
      </c>
      <c r="AI159" s="27">
        <f t="shared" si="127"/>
        <v>30622.12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34">
        <f t="shared" si="128"/>
        <v>0</v>
      </c>
      <c r="AS159" s="34">
        <f t="shared" si="129"/>
        <v>30622.12</v>
      </c>
    </row>
    <row r="160" spans="1:45" x14ac:dyDescent="0.25">
      <c r="A160" t="s">
        <v>143</v>
      </c>
      <c r="B160" s="14">
        <v>31820.05</v>
      </c>
      <c r="C160" s="14">
        <v>-12728.02</v>
      </c>
      <c r="D160" s="34">
        <f t="shared" si="130"/>
        <v>19092.03</v>
      </c>
      <c r="E160" s="14">
        <v>0</v>
      </c>
      <c r="F160" s="14">
        <f t="shared" si="117"/>
        <v>-12728.02</v>
      </c>
      <c r="G160" s="14">
        <f t="shared" si="118"/>
        <v>19092.03</v>
      </c>
      <c r="H160" s="14">
        <v>0</v>
      </c>
      <c r="I160" s="14">
        <f t="shared" si="119"/>
        <v>19092.03</v>
      </c>
      <c r="J160" s="14">
        <v>0</v>
      </c>
      <c r="K160" s="14">
        <f t="shared" si="119"/>
        <v>19092.03</v>
      </c>
      <c r="L160" s="14">
        <v>0</v>
      </c>
      <c r="M160" s="14">
        <f t="shared" si="119"/>
        <v>19092.03</v>
      </c>
      <c r="N160" s="14">
        <v>0</v>
      </c>
      <c r="O160" s="14">
        <f t="shared" si="119"/>
        <v>19092.03</v>
      </c>
      <c r="P160" s="14">
        <v>0</v>
      </c>
      <c r="Q160" s="14">
        <v>0</v>
      </c>
      <c r="R160" s="14">
        <f t="shared" si="120"/>
        <v>0</v>
      </c>
      <c r="S160" s="14">
        <f t="shared" si="121"/>
        <v>19092.03</v>
      </c>
      <c r="T160" s="14">
        <v>0</v>
      </c>
      <c r="U160" s="14">
        <v>0</v>
      </c>
      <c r="V160" s="21">
        <f t="shared" si="122"/>
        <v>0</v>
      </c>
      <c r="W160" s="21">
        <f t="shared" si="123"/>
        <v>19092.03</v>
      </c>
      <c r="X160" s="14">
        <v>0</v>
      </c>
      <c r="Y160" s="21">
        <f t="shared" si="124"/>
        <v>19092.03</v>
      </c>
      <c r="Z160" s="14">
        <v>0</v>
      </c>
      <c r="AA160" s="14">
        <v>0</v>
      </c>
      <c r="AB160" s="14">
        <v>0</v>
      </c>
      <c r="AC160" s="14">
        <v>0</v>
      </c>
      <c r="AD160" s="27">
        <f t="shared" si="125"/>
        <v>0</v>
      </c>
      <c r="AE160" s="27">
        <f t="shared" si="126"/>
        <v>19092.03</v>
      </c>
      <c r="AF160" s="14">
        <v>0</v>
      </c>
      <c r="AG160" s="27">
        <f t="shared" si="127"/>
        <v>19092.03</v>
      </c>
      <c r="AH160" s="14">
        <v>0</v>
      </c>
      <c r="AI160" s="27">
        <f t="shared" si="127"/>
        <v>19092.03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34">
        <f t="shared" si="128"/>
        <v>0</v>
      </c>
      <c r="AS160" s="34">
        <f t="shared" si="129"/>
        <v>19092.03</v>
      </c>
    </row>
    <row r="161" spans="1:45" x14ac:dyDescent="0.25">
      <c r="A161" t="s">
        <v>144</v>
      </c>
      <c r="B161" s="14">
        <v>134171.85</v>
      </c>
      <c r="C161" s="14">
        <v>-53668.74</v>
      </c>
      <c r="D161" s="34">
        <f t="shared" si="130"/>
        <v>80503.110000000015</v>
      </c>
      <c r="E161" s="14">
        <v>0</v>
      </c>
      <c r="F161" s="14">
        <f t="shared" si="117"/>
        <v>-53668.74</v>
      </c>
      <c r="G161" s="14">
        <f t="shared" si="118"/>
        <v>80503.110000000015</v>
      </c>
      <c r="H161" s="14">
        <v>0</v>
      </c>
      <c r="I161" s="14">
        <f t="shared" si="119"/>
        <v>80503.110000000015</v>
      </c>
      <c r="J161" s="14">
        <v>0</v>
      </c>
      <c r="K161" s="14">
        <f t="shared" si="119"/>
        <v>80503.110000000015</v>
      </c>
      <c r="L161" s="14">
        <v>0</v>
      </c>
      <c r="M161" s="14">
        <f t="shared" si="119"/>
        <v>80503.110000000015</v>
      </c>
      <c r="N161" s="14">
        <v>0</v>
      </c>
      <c r="O161" s="14">
        <f t="shared" si="119"/>
        <v>80503.110000000015</v>
      </c>
      <c r="P161" s="14">
        <v>0</v>
      </c>
      <c r="Q161" s="14">
        <v>0</v>
      </c>
      <c r="R161" s="14">
        <f t="shared" si="120"/>
        <v>0</v>
      </c>
      <c r="S161" s="14">
        <f t="shared" si="121"/>
        <v>80503.110000000015</v>
      </c>
      <c r="T161" s="14">
        <v>0</v>
      </c>
      <c r="U161" s="14">
        <v>0</v>
      </c>
      <c r="V161" s="21">
        <f t="shared" si="122"/>
        <v>0</v>
      </c>
      <c r="W161" s="21">
        <f t="shared" si="123"/>
        <v>80503.110000000015</v>
      </c>
      <c r="X161" s="14">
        <v>0</v>
      </c>
      <c r="Y161" s="21">
        <f t="shared" si="124"/>
        <v>80503.110000000015</v>
      </c>
      <c r="Z161" s="14">
        <v>0</v>
      </c>
      <c r="AA161" s="14">
        <v>0</v>
      </c>
      <c r="AB161" s="14">
        <v>0</v>
      </c>
      <c r="AC161" s="14">
        <v>0</v>
      </c>
      <c r="AD161" s="27">
        <f t="shared" si="125"/>
        <v>0</v>
      </c>
      <c r="AE161" s="27">
        <f t="shared" si="126"/>
        <v>80503.110000000015</v>
      </c>
      <c r="AF161" s="14">
        <v>0</v>
      </c>
      <c r="AG161" s="27">
        <f t="shared" si="127"/>
        <v>80503.110000000015</v>
      </c>
      <c r="AH161" s="14">
        <v>0</v>
      </c>
      <c r="AI161" s="27">
        <f t="shared" si="127"/>
        <v>80503.110000000015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34">
        <f t="shared" si="128"/>
        <v>0</v>
      </c>
      <c r="AS161" s="34">
        <f t="shared" si="129"/>
        <v>80503.110000000015</v>
      </c>
    </row>
    <row r="162" spans="1:45" x14ac:dyDescent="0.25">
      <c r="A162" t="s">
        <v>145</v>
      </c>
      <c r="B162" s="14">
        <v>150789.01999999999</v>
      </c>
      <c r="C162" s="14">
        <v>-60315.63</v>
      </c>
      <c r="D162" s="34">
        <f t="shared" si="130"/>
        <v>90473.389999999985</v>
      </c>
      <c r="E162" s="14">
        <v>0</v>
      </c>
      <c r="F162" s="14">
        <f t="shared" si="117"/>
        <v>-60315.63</v>
      </c>
      <c r="G162" s="14">
        <f t="shared" si="118"/>
        <v>90473.389999999985</v>
      </c>
      <c r="H162" s="14">
        <v>0</v>
      </c>
      <c r="I162" s="14">
        <f t="shared" si="119"/>
        <v>90473.389999999985</v>
      </c>
      <c r="J162" s="14">
        <v>0</v>
      </c>
      <c r="K162" s="14">
        <f t="shared" si="119"/>
        <v>90473.389999999985</v>
      </c>
      <c r="L162" s="14">
        <v>0</v>
      </c>
      <c r="M162" s="14">
        <f t="shared" si="119"/>
        <v>90473.389999999985</v>
      </c>
      <c r="N162" s="14">
        <v>0</v>
      </c>
      <c r="O162" s="14">
        <f t="shared" si="119"/>
        <v>90473.389999999985</v>
      </c>
      <c r="P162" s="14">
        <v>0</v>
      </c>
      <c r="Q162" s="14">
        <v>0</v>
      </c>
      <c r="R162" s="14">
        <f t="shared" si="120"/>
        <v>0</v>
      </c>
      <c r="S162" s="14">
        <f t="shared" si="121"/>
        <v>90473.389999999985</v>
      </c>
      <c r="T162" s="14">
        <v>0</v>
      </c>
      <c r="U162" s="14">
        <v>0</v>
      </c>
      <c r="V162" s="21">
        <f t="shared" si="122"/>
        <v>0</v>
      </c>
      <c r="W162" s="21">
        <f t="shared" si="123"/>
        <v>90473.389999999985</v>
      </c>
      <c r="X162" s="14">
        <v>0</v>
      </c>
      <c r="Y162" s="21">
        <f t="shared" si="124"/>
        <v>90473.389999999985</v>
      </c>
      <c r="Z162" s="14">
        <v>0</v>
      </c>
      <c r="AA162" s="14">
        <v>0</v>
      </c>
      <c r="AB162" s="14">
        <v>0</v>
      </c>
      <c r="AC162" s="14">
        <v>0</v>
      </c>
      <c r="AD162" s="27">
        <f t="shared" si="125"/>
        <v>0</v>
      </c>
      <c r="AE162" s="27">
        <f t="shared" si="126"/>
        <v>90473.389999999985</v>
      </c>
      <c r="AF162" s="14">
        <v>0</v>
      </c>
      <c r="AG162" s="27">
        <f t="shared" si="127"/>
        <v>90473.389999999985</v>
      </c>
      <c r="AH162" s="14">
        <v>0</v>
      </c>
      <c r="AI162" s="27">
        <f t="shared" si="127"/>
        <v>90473.389999999985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34">
        <f t="shared" si="128"/>
        <v>0</v>
      </c>
      <c r="AS162" s="34">
        <f t="shared" si="129"/>
        <v>90473.389999999985</v>
      </c>
    </row>
    <row r="163" spans="1:45" x14ac:dyDescent="0.25">
      <c r="A163" t="s">
        <v>146</v>
      </c>
      <c r="B163" s="14">
        <v>3804.85</v>
      </c>
      <c r="C163" s="14">
        <v>-1521.94</v>
      </c>
      <c r="D163" s="34">
        <f t="shared" si="130"/>
        <v>2282.91</v>
      </c>
      <c r="E163" s="14">
        <v>0</v>
      </c>
      <c r="F163" s="14">
        <f t="shared" si="117"/>
        <v>-1521.94</v>
      </c>
      <c r="G163" s="14">
        <f t="shared" si="118"/>
        <v>2282.91</v>
      </c>
      <c r="H163" s="14">
        <v>0</v>
      </c>
      <c r="I163" s="14">
        <f t="shared" si="119"/>
        <v>2282.91</v>
      </c>
      <c r="J163" s="14">
        <v>0</v>
      </c>
      <c r="K163" s="14">
        <f t="shared" si="119"/>
        <v>2282.91</v>
      </c>
      <c r="L163" s="14">
        <v>0</v>
      </c>
      <c r="M163" s="14">
        <f t="shared" si="119"/>
        <v>2282.91</v>
      </c>
      <c r="N163" s="14">
        <v>0</v>
      </c>
      <c r="O163" s="14">
        <f t="shared" si="119"/>
        <v>2282.91</v>
      </c>
      <c r="P163" s="14">
        <v>0</v>
      </c>
      <c r="Q163" s="14">
        <v>0</v>
      </c>
      <c r="R163" s="14">
        <f t="shared" si="120"/>
        <v>0</v>
      </c>
      <c r="S163" s="14">
        <f t="shared" si="121"/>
        <v>2282.91</v>
      </c>
      <c r="T163" s="14">
        <v>0</v>
      </c>
      <c r="U163" s="14">
        <v>0</v>
      </c>
      <c r="V163" s="21">
        <f t="shared" si="122"/>
        <v>0</v>
      </c>
      <c r="W163" s="21">
        <f t="shared" si="123"/>
        <v>2282.91</v>
      </c>
      <c r="X163" s="14">
        <v>0</v>
      </c>
      <c r="Y163" s="21">
        <f t="shared" si="124"/>
        <v>2282.91</v>
      </c>
      <c r="Z163" s="14">
        <v>0</v>
      </c>
      <c r="AA163" s="14">
        <v>0</v>
      </c>
      <c r="AB163" s="14">
        <v>0</v>
      </c>
      <c r="AC163" s="14">
        <v>0</v>
      </c>
      <c r="AD163" s="27">
        <f t="shared" si="125"/>
        <v>0</v>
      </c>
      <c r="AE163" s="27">
        <f t="shared" si="126"/>
        <v>2282.91</v>
      </c>
      <c r="AF163" s="14">
        <v>0</v>
      </c>
      <c r="AG163" s="27">
        <f t="shared" si="127"/>
        <v>2282.91</v>
      </c>
      <c r="AH163" s="14">
        <v>0</v>
      </c>
      <c r="AI163" s="27">
        <f t="shared" si="127"/>
        <v>2282.91</v>
      </c>
      <c r="AJ163" s="14">
        <v>0</v>
      </c>
      <c r="AK163" s="14">
        <v>-90.3</v>
      </c>
      <c r="AL163" s="14">
        <v>0</v>
      </c>
      <c r="AM163" s="14">
        <v>0</v>
      </c>
      <c r="AN163" s="14">
        <v>0</v>
      </c>
      <c r="AO163" s="14">
        <v>36.119999999999997</v>
      </c>
      <c r="AP163" s="14">
        <v>0</v>
      </c>
      <c r="AQ163" s="14">
        <v>0</v>
      </c>
      <c r="AR163" s="34">
        <f t="shared" si="128"/>
        <v>-54.18</v>
      </c>
      <c r="AS163" s="34">
        <f t="shared" si="129"/>
        <v>2228.73</v>
      </c>
    </row>
    <row r="164" spans="1:45" x14ac:dyDescent="0.25">
      <c r="A164" t="s">
        <v>147</v>
      </c>
      <c r="B164" s="14">
        <v>-723597.71</v>
      </c>
      <c r="C164" s="14">
        <v>289439.08</v>
      </c>
      <c r="D164" s="34">
        <f t="shared" si="130"/>
        <v>-434158.62999999995</v>
      </c>
      <c r="E164" s="14">
        <v>32760</v>
      </c>
      <c r="F164" s="14">
        <f t="shared" si="117"/>
        <v>322199.08</v>
      </c>
      <c r="G164" s="14">
        <f t="shared" si="118"/>
        <v>-401398.62999999995</v>
      </c>
      <c r="H164" s="14">
        <v>32760</v>
      </c>
      <c r="I164" s="14">
        <f t="shared" si="119"/>
        <v>-368638.62999999995</v>
      </c>
      <c r="J164" s="14">
        <v>72450</v>
      </c>
      <c r="K164" s="14">
        <f t="shared" si="119"/>
        <v>-296188.62999999995</v>
      </c>
      <c r="L164" s="14">
        <v>45990</v>
      </c>
      <c r="M164" s="14">
        <f t="shared" si="119"/>
        <v>-250198.62999999995</v>
      </c>
      <c r="N164" s="14">
        <v>45990</v>
      </c>
      <c r="O164" s="14">
        <f t="shared" si="119"/>
        <v>-204208.62999999995</v>
      </c>
      <c r="P164" s="14">
        <v>0</v>
      </c>
      <c r="Q164" s="14">
        <v>45990</v>
      </c>
      <c r="R164" s="14">
        <f t="shared" si="120"/>
        <v>45990</v>
      </c>
      <c r="S164" s="14">
        <f t="shared" si="121"/>
        <v>-158218.62999999995</v>
      </c>
      <c r="T164" s="14">
        <v>0</v>
      </c>
      <c r="U164" s="14">
        <v>45990</v>
      </c>
      <c r="V164" s="21">
        <f t="shared" si="122"/>
        <v>45990</v>
      </c>
      <c r="W164" s="21">
        <f t="shared" si="123"/>
        <v>-112228.62999999995</v>
      </c>
      <c r="X164" s="14">
        <v>45990</v>
      </c>
      <c r="Y164" s="21">
        <f t="shared" si="124"/>
        <v>-66238.629999999946</v>
      </c>
      <c r="Z164" s="14">
        <v>0</v>
      </c>
      <c r="AA164" s="14">
        <v>0</v>
      </c>
      <c r="AB164" s="14">
        <v>0</v>
      </c>
      <c r="AC164" s="14">
        <v>45990</v>
      </c>
      <c r="AD164" s="27">
        <f t="shared" si="125"/>
        <v>45990</v>
      </c>
      <c r="AE164" s="27">
        <f t="shared" si="126"/>
        <v>-20248.629999999946</v>
      </c>
      <c r="AF164" s="14">
        <v>45990</v>
      </c>
      <c r="AG164" s="27">
        <f t="shared" si="127"/>
        <v>25741.370000000054</v>
      </c>
      <c r="AH164" s="14">
        <v>45990</v>
      </c>
      <c r="AI164" s="27">
        <f t="shared" si="127"/>
        <v>71731.370000000054</v>
      </c>
      <c r="AJ164" s="14">
        <v>0</v>
      </c>
      <c r="AK164" s="14">
        <v>-517349.7</v>
      </c>
      <c r="AL164" s="14">
        <v>0</v>
      </c>
      <c r="AM164" s="14">
        <v>0</v>
      </c>
      <c r="AN164" s="14">
        <v>0</v>
      </c>
      <c r="AO164" s="14">
        <v>206939.88</v>
      </c>
      <c r="AP164" s="14">
        <v>45990</v>
      </c>
      <c r="AQ164" s="14">
        <v>0</v>
      </c>
      <c r="AR164" s="34">
        <f t="shared" si="128"/>
        <v>-264419.82</v>
      </c>
      <c r="AS164" s="34">
        <f t="shared" si="129"/>
        <v>-192688.44999999995</v>
      </c>
    </row>
    <row r="165" spans="1:45" x14ac:dyDescent="0.25">
      <c r="A165" t="s">
        <v>148</v>
      </c>
      <c r="B165" s="14">
        <v>-14520138.109999999</v>
      </c>
      <c r="C165" s="14">
        <v>5808055.2300000004</v>
      </c>
      <c r="D165" s="34">
        <f t="shared" si="130"/>
        <v>-8712082.879999999</v>
      </c>
      <c r="E165" s="14">
        <v>45625.22</v>
      </c>
      <c r="F165" s="14">
        <f t="shared" si="117"/>
        <v>5853680.4500000002</v>
      </c>
      <c r="G165" s="14">
        <f t="shared" si="118"/>
        <v>-8666457.6600000001</v>
      </c>
      <c r="H165" s="14">
        <v>70635.08</v>
      </c>
      <c r="I165" s="14">
        <f t="shared" si="119"/>
        <v>-8595822.5800000001</v>
      </c>
      <c r="J165" s="14">
        <v>42559.59</v>
      </c>
      <c r="K165" s="14">
        <f t="shared" si="119"/>
        <v>-8553262.9900000002</v>
      </c>
      <c r="L165" s="14">
        <v>-260238.46</v>
      </c>
      <c r="M165" s="14">
        <f t="shared" si="119"/>
        <v>-8813501.4500000011</v>
      </c>
      <c r="N165" s="14">
        <v>-121452.03</v>
      </c>
      <c r="O165" s="14">
        <f t="shared" si="119"/>
        <v>-8934953.4800000004</v>
      </c>
      <c r="P165" s="14">
        <v>0</v>
      </c>
      <c r="Q165" s="14">
        <v>-186965.47</v>
      </c>
      <c r="R165" s="14">
        <f t="shared" si="120"/>
        <v>-186965.47</v>
      </c>
      <c r="S165" s="14">
        <f t="shared" si="121"/>
        <v>-9121918.9500000011</v>
      </c>
      <c r="T165" s="14">
        <v>0</v>
      </c>
      <c r="U165" s="14">
        <v>0</v>
      </c>
      <c r="V165" s="21">
        <f t="shared" si="122"/>
        <v>0</v>
      </c>
      <c r="W165" s="21">
        <f t="shared" si="123"/>
        <v>-9121918.9500000011</v>
      </c>
      <c r="X165" s="14">
        <v>0</v>
      </c>
      <c r="Y165" s="21">
        <f t="shared" si="124"/>
        <v>-9121918.9500000011</v>
      </c>
      <c r="Z165" s="14">
        <v>0</v>
      </c>
      <c r="AA165" s="14">
        <v>0</v>
      </c>
      <c r="AB165" s="14">
        <v>0</v>
      </c>
      <c r="AC165" s="14">
        <v>-1005874.39</v>
      </c>
      <c r="AD165" s="27">
        <f t="shared" si="125"/>
        <v>-1005874.39</v>
      </c>
      <c r="AE165" s="27">
        <f t="shared" si="126"/>
        <v>-10127793.340000002</v>
      </c>
      <c r="AF165" s="14">
        <v>-331106.88</v>
      </c>
      <c r="AG165" s="27">
        <f t="shared" si="127"/>
        <v>-10458900.220000003</v>
      </c>
      <c r="AH165" s="14">
        <v>-308747.34999999998</v>
      </c>
      <c r="AI165" s="27">
        <f t="shared" si="127"/>
        <v>-10767647.570000002</v>
      </c>
      <c r="AJ165" s="14">
        <v>0</v>
      </c>
      <c r="AK165" s="14">
        <v>-115127.25</v>
      </c>
      <c r="AL165" s="14">
        <v>0</v>
      </c>
      <c r="AM165" s="14">
        <v>0</v>
      </c>
      <c r="AN165" s="14">
        <v>0</v>
      </c>
      <c r="AO165" s="14">
        <v>46050.9</v>
      </c>
      <c r="AP165" s="14">
        <v>-1064811.53</v>
      </c>
      <c r="AQ165" s="14">
        <v>0</v>
      </c>
      <c r="AR165" s="34">
        <f t="shared" si="128"/>
        <v>-1133887.8800000001</v>
      </c>
      <c r="AS165" s="34">
        <f t="shared" si="129"/>
        <v>-11901535.450000003</v>
      </c>
    </row>
    <row r="166" spans="1:45" x14ac:dyDescent="0.25">
      <c r="A166" t="s">
        <v>149</v>
      </c>
      <c r="B166" s="14">
        <v>-106931977.15000001</v>
      </c>
      <c r="C166" s="14">
        <v>42772790.859999999</v>
      </c>
      <c r="D166" s="34">
        <f t="shared" si="130"/>
        <v>-64159186.290000007</v>
      </c>
      <c r="E166" s="14">
        <v>-439110</v>
      </c>
      <c r="F166" s="14">
        <f t="shared" si="117"/>
        <v>42333680.859999999</v>
      </c>
      <c r="G166" s="14">
        <f t="shared" si="118"/>
        <v>-64598296.290000007</v>
      </c>
      <c r="H166" s="14">
        <v>-278040</v>
      </c>
      <c r="I166" s="14">
        <f t="shared" si="119"/>
        <v>-64876336.290000007</v>
      </c>
      <c r="J166" s="14">
        <v>-267120</v>
      </c>
      <c r="K166" s="14">
        <f t="shared" si="119"/>
        <v>-65143456.290000007</v>
      </c>
      <c r="L166" s="14">
        <v>-324450</v>
      </c>
      <c r="M166" s="14">
        <f t="shared" si="119"/>
        <v>-65467906.290000007</v>
      </c>
      <c r="N166" s="14">
        <v>-367710</v>
      </c>
      <c r="O166" s="14">
        <f t="shared" si="119"/>
        <v>-65835616.290000007</v>
      </c>
      <c r="P166" s="14">
        <v>0</v>
      </c>
      <c r="Q166" s="14">
        <v>-312060</v>
      </c>
      <c r="R166" s="14">
        <f t="shared" si="120"/>
        <v>-312060</v>
      </c>
      <c r="S166" s="14">
        <f t="shared" si="121"/>
        <v>-66147676.290000007</v>
      </c>
      <c r="T166" s="14">
        <v>0</v>
      </c>
      <c r="U166" s="14">
        <v>-335790</v>
      </c>
      <c r="V166" s="21">
        <f t="shared" si="122"/>
        <v>-335790</v>
      </c>
      <c r="W166" s="21">
        <f t="shared" si="123"/>
        <v>-66483466.290000007</v>
      </c>
      <c r="X166" s="14">
        <v>0</v>
      </c>
      <c r="Y166" s="21">
        <f t="shared" si="124"/>
        <v>-66483466.290000007</v>
      </c>
      <c r="Z166" s="14">
        <v>0</v>
      </c>
      <c r="AA166" s="14">
        <v>0</v>
      </c>
      <c r="AB166" s="14">
        <v>0</v>
      </c>
      <c r="AC166" s="14">
        <v>-655200</v>
      </c>
      <c r="AD166" s="27">
        <f t="shared" si="125"/>
        <v>-655200</v>
      </c>
      <c r="AE166" s="27">
        <f t="shared" si="126"/>
        <v>-67138666.290000007</v>
      </c>
      <c r="AF166" s="14">
        <v>-338730</v>
      </c>
      <c r="AG166" s="27">
        <f t="shared" si="127"/>
        <v>-67477396.290000007</v>
      </c>
      <c r="AH166" s="14">
        <v>-427350</v>
      </c>
      <c r="AI166" s="27">
        <f t="shared" si="127"/>
        <v>-67904746.290000007</v>
      </c>
      <c r="AJ166" s="14">
        <v>0</v>
      </c>
      <c r="AK166" s="14">
        <v>-81514.3</v>
      </c>
      <c r="AL166" s="14">
        <v>0</v>
      </c>
      <c r="AM166" s="14">
        <v>0</v>
      </c>
      <c r="AN166" s="14">
        <v>0</v>
      </c>
      <c r="AO166" s="14">
        <v>32605.72</v>
      </c>
      <c r="AP166" s="14">
        <v>-1236270</v>
      </c>
      <c r="AQ166" s="14">
        <v>0</v>
      </c>
      <c r="AR166" s="34">
        <f t="shared" si="128"/>
        <v>-1285178.58</v>
      </c>
      <c r="AS166" s="34">
        <f t="shared" si="129"/>
        <v>-69189924.870000005</v>
      </c>
    </row>
    <row r="167" spans="1:45" x14ac:dyDescent="0.25">
      <c r="A167" t="s">
        <v>150</v>
      </c>
      <c r="B167" s="14">
        <v>14486761</v>
      </c>
      <c r="C167" s="14">
        <v>-5794704.4000000004</v>
      </c>
      <c r="D167" s="34">
        <f t="shared" si="130"/>
        <v>8692056.5999999996</v>
      </c>
      <c r="E167" s="14">
        <v>0</v>
      </c>
      <c r="F167" s="14">
        <f t="shared" si="117"/>
        <v>-5794704.4000000004</v>
      </c>
      <c r="G167" s="14">
        <f t="shared" si="118"/>
        <v>8692056.5999999996</v>
      </c>
      <c r="H167" s="14">
        <v>0</v>
      </c>
      <c r="I167" s="14">
        <f t="shared" si="119"/>
        <v>8692056.5999999996</v>
      </c>
      <c r="J167" s="14">
        <v>0</v>
      </c>
      <c r="K167" s="14">
        <f t="shared" si="119"/>
        <v>8692056.5999999996</v>
      </c>
      <c r="L167" s="14">
        <v>0</v>
      </c>
      <c r="M167" s="14">
        <f t="shared" si="119"/>
        <v>8692056.5999999996</v>
      </c>
      <c r="N167" s="14">
        <v>0</v>
      </c>
      <c r="O167" s="14">
        <f t="shared" si="119"/>
        <v>8692056.5999999996</v>
      </c>
      <c r="P167" s="14">
        <v>0</v>
      </c>
      <c r="Q167" s="14">
        <v>0</v>
      </c>
      <c r="R167" s="14">
        <f t="shared" si="120"/>
        <v>0</v>
      </c>
      <c r="S167" s="14">
        <f t="shared" si="121"/>
        <v>8692056.5999999996</v>
      </c>
      <c r="T167" s="14">
        <v>0</v>
      </c>
      <c r="U167" s="14">
        <v>0</v>
      </c>
      <c r="V167" s="21">
        <f t="shared" si="122"/>
        <v>0</v>
      </c>
      <c r="W167" s="21">
        <f t="shared" si="123"/>
        <v>8692056.5999999996</v>
      </c>
      <c r="X167" s="14">
        <v>0</v>
      </c>
      <c r="Y167" s="21">
        <f t="shared" si="124"/>
        <v>8692056.5999999996</v>
      </c>
      <c r="Z167" s="14">
        <v>0</v>
      </c>
      <c r="AA167" s="14">
        <v>0</v>
      </c>
      <c r="AB167" s="14">
        <v>0</v>
      </c>
      <c r="AC167" s="14">
        <v>0</v>
      </c>
      <c r="AD167" s="27">
        <f t="shared" si="125"/>
        <v>0</v>
      </c>
      <c r="AE167" s="27">
        <f t="shared" si="126"/>
        <v>8692056.5999999996</v>
      </c>
      <c r="AF167" s="14">
        <v>0</v>
      </c>
      <c r="AG167" s="27">
        <f t="shared" si="127"/>
        <v>8692056.5999999996</v>
      </c>
      <c r="AH167" s="14">
        <v>0</v>
      </c>
      <c r="AI167" s="27">
        <f t="shared" si="127"/>
        <v>8692056.5999999996</v>
      </c>
      <c r="AJ167" s="14">
        <v>0</v>
      </c>
      <c r="AK167" s="14">
        <v>0</v>
      </c>
      <c r="AL167" s="14">
        <v>0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34">
        <f t="shared" si="128"/>
        <v>0</v>
      </c>
      <c r="AS167" s="34">
        <f t="shared" si="129"/>
        <v>8692056.5999999996</v>
      </c>
    </row>
    <row r="168" spans="1:45" x14ac:dyDescent="0.25">
      <c r="A168" t="s">
        <v>151</v>
      </c>
      <c r="B168" s="14">
        <v>-2940255.6</v>
      </c>
      <c r="C168" s="14">
        <v>1176102.24</v>
      </c>
      <c r="D168" s="34">
        <f t="shared" si="130"/>
        <v>-1764153.36</v>
      </c>
      <c r="E168" s="14">
        <v>0</v>
      </c>
      <c r="F168" s="14">
        <f t="shared" si="117"/>
        <v>1176102.24</v>
      </c>
      <c r="G168" s="14">
        <f t="shared" si="118"/>
        <v>-1764153.36</v>
      </c>
      <c r="H168" s="14">
        <v>0</v>
      </c>
      <c r="I168" s="14">
        <f t="shared" si="119"/>
        <v>-1764153.36</v>
      </c>
      <c r="J168" s="14">
        <v>0</v>
      </c>
      <c r="K168" s="14">
        <f t="shared" si="119"/>
        <v>-1764153.36</v>
      </c>
      <c r="L168" s="14">
        <v>0</v>
      </c>
      <c r="M168" s="14">
        <f t="shared" si="119"/>
        <v>-1764153.36</v>
      </c>
      <c r="N168" s="14">
        <v>0</v>
      </c>
      <c r="O168" s="14">
        <f t="shared" si="119"/>
        <v>-1764153.36</v>
      </c>
      <c r="P168" s="14">
        <v>0</v>
      </c>
      <c r="Q168" s="14">
        <v>0</v>
      </c>
      <c r="R168" s="14">
        <f t="shared" si="120"/>
        <v>0</v>
      </c>
      <c r="S168" s="14">
        <f t="shared" si="121"/>
        <v>-1764153.36</v>
      </c>
      <c r="T168" s="14">
        <v>0</v>
      </c>
      <c r="U168" s="14">
        <v>0</v>
      </c>
      <c r="V168" s="21">
        <f t="shared" si="122"/>
        <v>0</v>
      </c>
      <c r="W168" s="21">
        <f t="shared" si="123"/>
        <v>-1764153.36</v>
      </c>
      <c r="X168" s="14">
        <v>0</v>
      </c>
      <c r="Y168" s="21">
        <f t="shared" si="124"/>
        <v>-1764153.36</v>
      </c>
      <c r="Z168" s="14">
        <v>0</v>
      </c>
      <c r="AA168" s="14">
        <v>0</v>
      </c>
      <c r="AB168" s="14">
        <v>0</v>
      </c>
      <c r="AC168" s="14">
        <v>0</v>
      </c>
      <c r="AD168" s="27">
        <f t="shared" si="125"/>
        <v>0</v>
      </c>
      <c r="AE168" s="27">
        <f t="shared" si="126"/>
        <v>-1764153.36</v>
      </c>
      <c r="AF168" s="14">
        <v>0</v>
      </c>
      <c r="AG168" s="27">
        <f t="shared" si="127"/>
        <v>-1764153.36</v>
      </c>
      <c r="AH168" s="14">
        <v>0</v>
      </c>
      <c r="AI168" s="27">
        <f t="shared" si="127"/>
        <v>-1764153.36</v>
      </c>
      <c r="AJ168" s="14">
        <v>0</v>
      </c>
      <c r="AK168" s="14">
        <v>0</v>
      </c>
      <c r="AL168" s="14">
        <v>0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34">
        <f t="shared" si="128"/>
        <v>0</v>
      </c>
      <c r="AS168" s="34">
        <f t="shared" si="129"/>
        <v>-1764153.36</v>
      </c>
    </row>
    <row r="169" spans="1:45" x14ac:dyDescent="0.25">
      <c r="A169" t="s">
        <v>152</v>
      </c>
      <c r="B169" s="14">
        <v>644392</v>
      </c>
      <c r="C169" s="14">
        <v>-257756.79999999999</v>
      </c>
      <c r="D169" s="34">
        <f t="shared" si="130"/>
        <v>386635.2</v>
      </c>
      <c r="E169" s="14">
        <v>0</v>
      </c>
      <c r="F169" s="14">
        <f t="shared" si="117"/>
        <v>-257756.79999999999</v>
      </c>
      <c r="G169" s="14">
        <f t="shared" si="118"/>
        <v>386635.2</v>
      </c>
      <c r="H169" s="14">
        <v>0</v>
      </c>
      <c r="I169" s="14">
        <f t="shared" si="119"/>
        <v>386635.2</v>
      </c>
      <c r="J169" s="14">
        <v>0</v>
      </c>
      <c r="K169" s="14">
        <f t="shared" si="119"/>
        <v>386635.2</v>
      </c>
      <c r="L169" s="14">
        <v>0</v>
      </c>
      <c r="M169" s="14">
        <f t="shared" si="119"/>
        <v>386635.2</v>
      </c>
      <c r="N169" s="14">
        <v>0</v>
      </c>
      <c r="O169" s="14">
        <f t="shared" si="119"/>
        <v>386635.2</v>
      </c>
      <c r="P169" s="14">
        <v>0</v>
      </c>
      <c r="Q169" s="14">
        <v>0</v>
      </c>
      <c r="R169" s="14">
        <f t="shared" si="120"/>
        <v>0</v>
      </c>
      <c r="S169" s="14">
        <f t="shared" si="121"/>
        <v>386635.2</v>
      </c>
      <c r="T169" s="14">
        <v>0</v>
      </c>
      <c r="U169" s="14">
        <v>0</v>
      </c>
      <c r="V169" s="21">
        <f t="shared" si="122"/>
        <v>0</v>
      </c>
      <c r="W169" s="21">
        <f t="shared" si="123"/>
        <v>386635.2</v>
      </c>
      <c r="X169" s="14">
        <v>0</v>
      </c>
      <c r="Y169" s="21">
        <f t="shared" si="124"/>
        <v>386635.2</v>
      </c>
      <c r="Z169" s="14">
        <v>0</v>
      </c>
      <c r="AA169" s="14">
        <v>0</v>
      </c>
      <c r="AB169" s="14">
        <v>0</v>
      </c>
      <c r="AC169" s="14">
        <v>0</v>
      </c>
      <c r="AD169" s="27">
        <f t="shared" si="125"/>
        <v>0</v>
      </c>
      <c r="AE169" s="27">
        <f t="shared" si="126"/>
        <v>386635.2</v>
      </c>
      <c r="AF169" s="14">
        <v>0</v>
      </c>
      <c r="AG169" s="27">
        <f t="shared" si="127"/>
        <v>386635.2</v>
      </c>
      <c r="AH169" s="14">
        <v>0</v>
      </c>
      <c r="AI169" s="27">
        <f t="shared" si="127"/>
        <v>386635.2</v>
      </c>
      <c r="AJ169" s="14">
        <v>0</v>
      </c>
      <c r="AK169" s="14">
        <v>0</v>
      </c>
      <c r="AL169" s="14">
        <v>0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34">
        <f t="shared" si="128"/>
        <v>0</v>
      </c>
      <c r="AS169" s="34">
        <f t="shared" si="129"/>
        <v>386635.2</v>
      </c>
    </row>
    <row r="170" spans="1:45" x14ac:dyDescent="0.25">
      <c r="A170" t="s">
        <v>153</v>
      </c>
      <c r="B170" s="14">
        <v>-135065</v>
      </c>
      <c r="C170" s="14">
        <v>54026</v>
      </c>
      <c r="D170" s="34">
        <f t="shared" si="130"/>
        <v>-81039</v>
      </c>
      <c r="E170" s="14">
        <v>0</v>
      </c>
      <c r="F170" s="14">
        <f t="shared" si="117"/>
        <v>54026</v>
      </c>
      <c r="G170" s="14">
        <f t="shared" si="118"/>
        <v>-81039</v>
      </c>
      <c r="H170" s="14">
        <v>0</v>
      </c>
      <c r="I170" s="14">
        <f t="shared" si="119"/>
        <v>-81039</v>
      </c>
      <c r="J170" s="14">
        <v>0</v>
      </c>
      <c r="K170" s="14">
        <f t="shared" si="119"/>
        <v>-81039</v>
      </c>
      <c r="L170" s="14">
        <v>0</v>
      </c>
      <c r="M170" s="14">
        <f t="shared" si="119"/>
        <v>-81039</v>
      </c>
      <c r="N170" s="14">
        <v>0</v>
      </c>
      <c r="O170" s="14">
        <f t="shared" si="119"/>
        <v>-81039</v>
      </c>
      <c r="P170" s="14">
        <v>0</v>
      </c>
      <c r="Q170" s="14">
        <v>0</v>
      </c>
      <c r="R170" s="14">
        <f t="shared" si="120"/>
        <v>0</v>
      </c>
      <c r="S170" s="14">
        <f t="shared" si="121"/>
        <v>-81039</v>
      </c>
      <c r="T170" s="14">
        <v>0</v>
      </c>
      <c r="U170" s="14">
        <v>0</v>
      </c>
      <c r="V170" s="21">
        <f t="shared" si="122"/>
        <v>0</v>
      </c>
      <c r="W170" s="21">
        <f t="shared" si="123"/>
        <v>-81039</v>
      </c>
      <c r="X170" s="14">
        <v>0</v>
      </c>
      <c r="Y170" s="21">
        <f t="shared" si="124"/>
        <v>-81039</v>
      </c>
      <c r="Z170" s="14">
        <v>0</v>
      </c>
      <c r="AA170" s="14">
        <v>0</v>
      </c>
      <c r="AB170" s="14">
        <v>0</v>
      </c>
      <c r="AC170" s="14">
        <v>0</v>
      </c>
      <c r="AD170" s="27">
        <f t="shared" si="125"/>
        <v>0</v>
      </c>
      <c r="AE170" s="27">
        <f t="shared" si="126"/>
        <v>-81039</v>
      </c>
      <c r="AF170" s="14">
        <v>0</v>
      </c>
      <c r="AG170" s="27">
        <f t="shared" si="127"/>
        <v>-81039</v>
      </c>
      <c r="AH170" s="14">
        <v>0</v>
      </c>
      <c r="AI170" s="27">
        <f t="shared" si="127"/>
        <v>-81039</v>
      </c>
      <c r="AJ170" s="14">
        <v>0</v>
      </c>
      <c r="AK170" s="14">
        <v>0</v>
      </c>
      <c r="AL170" s="14">
        <v>0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34">
        <f t="shared" si="128"/>
        <v>0</v>
      </c>
      <c r="AS170" s="34">
        <f t="shared" si="129"/>
        <v>-81039</v>
      </c>
    </row>
    <row r="171" spans="1:45" x14ac:dyDescent="0.25">
      <c r="A171" t="s">
        <v>103</v>
      </c>
      <c r="B171" s="14">
        <v>-4395006.42</v>
      </c>
      <c r="C171" s="14">
        <v>-409781993.56999999</v>
      </c>
      <c r="D171" s="34">
        <f t="shared" si="130"/>
        <v>-414176999.99000001</v>
      </c>
      <c r="E171" s="14">
        <v>38000</v>
      </c>
      <c r="F171" s="14">
        <f t="shared" si="117"/>
        <v>-409743993.56999999</v>
      </c>
      <c r="G171" s="14">
        <f t="shared" si="118"/>
        <v>-414138999.99000001</v>
      </c>
      <c r="H171" s="14">
        <v>38000</v>
      </c>
      <c r="I171" s="14">
        <f t="shared" si="119"/>
        <v>-414100999.99000001</v>
      </c>
      <c r="J171" s="14">
        <v>63171095.990000002</v>
      </c>
      <c r="K171" s="14">
        <f t="shared" si="119"/>
        <v>-350929904</v>
      </c>
      <c r="L171" s="14">
        <v>599341</v>
      </c>
      <c r="M171" s="14">
        <f t="shared" si="119"/>
        <v>-350330563</v>
      </c>
      <c r="N171" s="14">
        <v>599341</v>
      </c>
      <c r="O171" s="14">
        <f t="shared" si="119"/>
        <v>-349731222</v>
      </c>
      <c r="P171" s="14">
        <v>0</v>
      </c>
      <c r="Q171" s="14">
        <v>599341</v>
      </c>
      <c r="R171" s="14">
        <f t="shared" si="120"/>
        <v>599341</v>
      </c>
      <c r="S171" s="14">
        <f t="shared" si="121"/>
        <v>-349131881</v>
      </c>
      <c r="T171" s="14">
        <v>0</v>
      </c>
      <c r="U171" s="14">
        <v>599341</v>
      </c>
      <c r="V171" s="21">
        <f t="shared" si="122"/>
        <v>599341</v>
      </c>
      <c r="W171" s="21">
        <f t="shared" si="123"/>
        <v>-348532540</v>
      </c>
      <c r="X171" s="14">
        <v>599341</v>
      </c>
      <c r="Y171" s="21">
        <f t="shared" si="124"/>
        <v>-347933199</v>
      </c>
      <c r="Z171" s="14">
        <v>0</v>
      </c>
      <c r="AA171" s="14">
        <v>0</v>
      </c>
      <c r="AB171" s="14">
        <v>0</v>
      </c>
      <c r="AC171" s="14">
        <v>347933199</v>
      </c>
      <c r="AD171" s="27">
        <f t="shared" si="125"/>
        <v>347933199</v>
      </c>
      <c r="AE171" s="27">
        <f t="shared" si="126"/>
        <v>0</v>
      </c>
      <c r="AF171" s="14">
        <v>0</v>
      </c>
      <c r="AG171" s="27">
        <f t="shared" si="127"/>
        <v>0</v>
      </c>
      <c r="AH171" s="14">
        <v>0</v>
      </c>
      <c r="AI171" s="27">
        <f t="shared" si="127"/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2177993.86</v>
      </c>
      <c r="AP171" s="14">
        <v>1138586</v>
      </c>
      <c r="AQ171" s="14">
        <v>0</v>
      </c>
      <c r="AR171" s="34">
        <f t="shared" si="128"/>
        <v>3316579.86</v>
      </c>
      <c r="AS171" s="34">
        <f t="shared" si="129"/>
        <v>3316579.86</v>
      </c>
    </row>
    <row r="172" spans="1:45" x14ac:dyDescent="0.25">
      <c r="A172" t="s">
        <v>104</v>
      </c>
      <c r="B172" s="14">
        <v>0</v>
      </c>
      <c r="C172" s="14">
        <v>0</v>
      </c>
      <c r="D172" s="34">
        <f t="shared" si="130"/>
        <v>0</v>
      </c>
      <c r="E172" s="14">
        <v>0</v>
      </c>
      <c r="F172" s="14">
        <f t="shared" si="117"/>
        <v>0</v>
      </c>
      <c r="G172" s="14">
        <f t="shared" si="118"/>
        <v>0</v>
      </c>
      <c r="H172" s="14">
        <v>0</v>
      </c>
      <c r="I172" s="14">
        <f t="shared" si="119"/>
        <v>0</v>
      </c>
      <c r="J172" s="14">
        <v>0</v>
      </c>
      <c r="K172" s="14">
        <f t="shared" si="119"/>
        <v>0</v>
      </c>
      <c r="L172" s="14">
        <v>0</v>
      </c>
      <c r="M172" s="14">
        <f t="shared" si="119"/>
        <v>0</v>
      </c>
      <c r="N172" s="14">
        <v>0</v>
      </c>
      <c r="O172" s="14">
        <f t="shared" si="119"/>
        <v>0</v>
      </c>
      <c r="P172" s="14">
        <v>0</v>
      </c>
      <c r="Q172" s="14">
        <v>0</v>
      </c>
      <c r="R172" s="14">
        <f t="shared" si="120"/>
        <v>0</v>
      </c>
      <c r="S172" s="14">
        <f t="shared" si="121"/>
        <v>0</v>
      </c>
      <c r="T172" s="14">
        <v>0</v>
      </c>
      <c r="U172" s="14">
        <v>0</v>
      </c>
      <c r="V172" s="21">
        <f t="shared" si="122"/>
        <v>0</v>
      </c>
      <c r="W172" s="21">
        <f t="shared" si="123"/>
        <v>0</v>
      </c>
      <c r="X172" s="14">
        <v>0</v>
      </c>
      <c r="Y172" s="21">
        <f t="shared" si="124"/>
        <v>0</v>
      </c>
      <c r="Z172" s="14">
        <v>0</v>
      </c>
      <c r="AA172" s="14">
        <v>0</v>
      </c>
      <c r="AB172" s="14">
        <v>0</v>
      </c>
      <c r="AC172" s="14">
        <v>-338720856</v>
      </c>
      <c r="AD172" s="27">
        <f t="shared" si="125"/>
        <v>-338720856</v>
      </c>
      <c r="AE172" s="27">
        <f t="shared" si="126"/>
        <v>-338720856</v>
      </c>
      <c r="AF172" s="14">
        <v>599341</v>
      </c>
      <c r="AG172" s="27">
        <f t="shared" si="127"/>
        <v>-338121515</v>
      </c>
      <c r="AH172" s="14">
        <v>599341</v>
      </c>
      <c r="AI172" s="27">
        <f t="shared" si="127"/>
        <v>-337522174</v>
      </c>
      <c r="AJ172" s="14">
        <v>0</v>
      </c>
      <c r="AK172" s="14">
        <v>0</v>
      </c>
      <c r="AL172" s="14">
        <v>0</v>
      </c>
      <c r="AM172" s="14">
        <v>0</v>
      </c>
      <c r="AN172" s="14">
        <v>0</v>
      </c>
      <c r="AO172" s="14">
        <v>0</v>
      </c>
      <c r="AP172" s="14">
        <v>599341</v>
      </c>
      <c r="AQ172" s="14">
        <v>0</v>
      </c>
      <c r="AR172" s="34">
        <f t="shared" si="128"/>
        <v>599341</v>
      </c>
      <c r="AS172" s="34">
        <f t="shared" si="129"/>
        <v>-336922833</v>
      </c>
    </row>
    <row r="173" spans="1:45" x14ac:dyDescent="0.25">
      <c r="A173" t="s">
        <v>105</v>
      </c>
      <c r="B173" s="14">
        <v>0</v>
      </c>
      <c r="C173" s="14">
        <v>0</v>
      </c>
      <c r="D173" s="34">
        <f t="shared" si="130"/>
        <v>0</v>
      </c>
      <c r="E173" s="14">
        <v>0</v>
      </c>
      <c r="F173" s="14">
        <f t="shared" si="117"/>
        <v>0</v>
      </c>
      <c r="G173" s="14">
        <f t="shared" si="118"/>
        <v>0</v>
      </c>
      <c r="H173" s="14">
        <v>0</v>
      </c>
      <c r="I173" s="14">
        <f t="shared" si="119"/>
        <v>0</v>
      </c>
      <c r="J173" s="14">
        <v>-61459332.630000003</v>
      </c>
      <c r="K173" s="14">
        <f t="shared" si="119"/>
        <v>-61459332.630000003</v>
      </c>
      <c r="L173" s="14">
        <v>0</v>
      </c>
      <c r="M173" s="14">
        <f t="shared" si="119"/>
        <v>-61459332.630000003</v>
      </c>
      <c r="N173" s="14">
        <v>0</v>
      </c>
      <c r="O173" s="14">
        <f t="shared" si="119"/>
        <v>-61459332.630000003</v>
      </c>
      <c r="P173" s="14">
        <v>0</v>
      </c>
      <c r="Q173" s="14">
        <v>0</v>
      </c>
      <c r="R173" s="14">
        <f t="shared" si="120"/>
        <v>0</v>
      </c>
      <c r="S173" s="14">
        <f t="shared" si="121"/>
        <v>-61459332.630000003</v>
      </c>
      <c r="T173" s="14">
        <v>0</v>
      </c>
      <c r="U173" s="14">
        <v>0</v>
      </c>
      <c r="V173" s="21">
        <f t="shared" si="122"/>
        <v>0</v>
      </c>
      <c r="W173" s="21">
        <f t="shared" si="123"/>
        <v>-61459332.630000003</v>
      </c>
      <c r="X173" s="14">
        <v>0</v>
      </c>
      <c r="Y173" s="21">
        <f t="shared" si="124"/>
        <v>-61459332.630000003</v>
      </c>
      <c r="Z173" s="14">
        <v>0</v>
      </c>
      <c r="AA173" s="14">
        <v>0</v>
      </c>
      <c r="AB173" s="14">
        <v>0</v>
      </c>
      <c r="AC173" s="14">
        <v>61459332.630000003</v>
      </c>
      <c r="AD173" s="27">
        <f t="shared" si="125"/>
        <v>61459332.630000003</v>
      </c>
      <c r="AE173" s="27">
        <f t="shared" si="126"/>
        <v>0</v>
      </c>
      <c r="AF173" s="14">
        <v>0</v>
      </c>
      <c r="AG173" s="27">
        <f t="shared" si="127"/>
        <v>0</v>
      </c>
      <c r="AH173" s="14">
        <v>0</v>
      </c>
      <c r="AI173" s="27">
        <f t="shared" si="127"/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34">
        <f t="shared" si="128"/>
        <v>0</v>
      </c>
      <c r="AS173" s="34">
        <f t="shared" si="129"/>
        <v>0</v>
      </c>
    </row>
    <row r="174" spans="1:45" x14ac:dyDescent="0.25">
      <c r="A174" t="s">
        <v>106</v>
      </c>
      <c r="B174" s="14">
        <v>0</v>
      </c>
      <c r="C174" s="14">
        <v>0</v>
      </c>
      <c r="D174" s="34">
        <f t="shared" si="130"/>
        <v>0</v>
      </c>
      <c r="E174" s="14">
        <v>0</v>
      </c>
      <c r="F174" s="14">
        <f t="shared" si="117"/>
        <v>0</v>
      </c>
      <c r="G174" s="14">
        <f t="shared" si="118"/>
        <v>0</v>
      </c>
      <c r="H174" s="14">
        <v>0</v>
      </c>
      <c r="I174" s="14">
        <f t="shared" si="119"/>
        <v>0</v>
      </c>
      <c r="J174" s="14">
        <v>0</v>
      </c>
      <c r="K174" s="14">
        <f t="shared" si="119"/>
        <v>0</v>
      </c>
      <c r="L174" s="14">
        <v>0</v>
      </c>
      <c r="M174" s="14">
        <f t="shared" si="119"/>
        <v>0</v>
      </c>
      <c r="N174" s="14">
        <v>0</v>
      </c>
      <c r="O174" s="14">
        <f t="shared" si="119"/>
        <v>0</v>
      </c>
      <c r="P174" s="14">
        <v>0</v>
      </c>
      <c r="Q174" s="14">
        <v>0</v>
      </c>
      <c r="R174" s="14">
        <f t="shared" si="120"/>
        <v>0</v>
      </c>
      <c r="S174" s="14">
        <f t="shared" si="121"/>
        <v>0</v>
      </c>
      <c r="T174" s="14">
        <v>0</v>
      </c>
      <c r="U174" s="14">
        <v>0</v>
      </c>
      <c r="V174" s="21">
        <f t="shared" si="122"/>
        <v>0</v>
      </c>
      <c r="W174" s="21">
        <f t="shared" si="123"/>
        <v>0</v>
      </c>
      <c r="X174" s="14">
        <v>0</v>
      </c>
      <c r="Y174" s="21">
        <f t="shared" si="124"/>
        <v>0</v>
      </c>
      <c r="Z174" s="14">
        <v>0</v>
      </c>
      <c r="AA174" s="14">
        <v>0</v>
      </c>
      <c r="AB174" s="14">
        <v>0</v>
      </c>
      <c r="AC174" s="14">
        <v>-68346029</v>
      </c>
      <c r="AD174" s="27">
        <f t="shared" si="125"/>
        <v>-68346029</v>
      </c>
      <c r="AE174" s="27">
        <f t="shared" si="126"/>
        <v>-68346029</v>
      </c>
      <c r="AF174" s="14">
        <v>1728771</v>
      </c>
      <c r="AG174" s="27">
        <f t="shared" si="127"/>
        <v>-66617258</v>
      </c>
      <c r="AH174" s="14">
        <v>1728771</v>
      </c>
      <c r="AI174" s="27">
        <f t="shared" si="127"/>
        <v>-64888487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1728771</v>
      </c>
      <c r="AQ174" s="14">
        <v>0</v>
      </c>
      <c r="AR174" s="34">
        <f t="shared" si="128"/>
        <v>1728771</v>
      </c>
      <c r="AS174" s="34">
        <f t="shared" si="129"/>
        <v>-63159716</v>
      </c>
    </row>
    <row r="175" spans="1:45" x14ac:dyDescent="0.25">
      <c r="A175" t="s">
        <v>154</v>
      </c>
      <c r="B175" s="14">
        <v>-2160684.7999999998</v>
      </c>
      <c r="C175" s="14">
        <v>2160684.7999999998</v>
      </c>
      <c r="D175" s="34">
        <f t="shared" si="130"/>
        <v>0</v>
      </c>
      <c r="E175" s="14">
        <v>0</v>
      </c>
      <c r="F175" s="14">
        <f t="shared" si="117"/>
        <v>2160684.7999999998</v>
      </c>
      <c r="G175" s="14">
        <f t="shared" si="118"/>
        <v>0</v>
      </c>
      <c r="H175" s="14">
        <v>0</v>
      </c>
      <c r="I175" s="14">
        <f t="shared" si="119"/>
        <v>0</v>
      </c>
      <c r="J175" s="14">
        <v>0</v>
      </c>
      <c r="K175" s="14">
        <f t="shared" si="119"/>
        <v>0</v>
      </c>
      <c r="L175" s="14">
        <v>0</v>
      </c>
      <c r="M175" s="14">
        <f t="shared" si="119"/>
        <v>0</v>
      </c>
      <c r="N175" s="14">
        <v>0</v>
      </c>
      <c r="O175" s="14">
        <f t="shared" si="119"/>
        <v>0</v>
      </c>
      <c r="P175" s="14">
        <v>0</v>
      </c>
      <c r="Q175" s="14">
        <v>0</v>
      </c>
      <c r="R175" s="14">
        <f t="shared" si="120"/>
        <v>0</v>
      </c>
      <c r="S175" s="14">
        <f t="shared" si="121"/>
        <v>0</v>
      </c>
      <c r="T175" s="14">
        <v>0</v>
      </c>
      <c r="U175" s="14">
        <v>0</v>
      </c>
      <c r="V175" s="21">
        <f t="shared" si="122"/>
        <v>0</v>
      </c>
      <c r="W175" s="21">
        <f t="shared" si="123"/>
        <v>0</v>
      </c>
      <c r="X175" s="14">
        <v>0</v>
      </c>
      <c r="Y175" s="21">
        <f t="shared" si="124"/>
        <v>0</v>
      </c>
      <c r="Z175" s="14">
        <v>0</v>
      </c>
      <c r="AA175" s="14">
        <v>0</v>
      </c>
      <c r="AB175" s="14">
        <v>0</v>
      </c>
      <c r="AC175" s="14">
        <v>0</v>
      </c>
      <c r="AD175" s="27">
        <f t="shared" si="125"/>
        <v>0</v>
      </c>
      <c r="AE175" s="27">
        <f t="shared" si="126"/>
        <v>0</v>
      </c>
      <c r="AF175" s="14">
        <v>0</v>
      </c>
      <c r="AG175" s="27">
        <f t="shared" si="127"/>
        <v>0</v>
      </c>
      <c r="AH175" s="14">
        <v>0</v>
      </c>
      <c r="AI175" s="27">
        <f t="shared" si="127"/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34">
        <f t="shared" si="128"/>
        <v>0</v>
      </c>
      <c r="AS175" s="34">
        <f t="shared" si="129"/>
        <v>0</v>
      </c>
    </row>
    <row r="176" spans="1:45" x14ac:dyDescent="0.25">
      <c r="A176" s="5" t="s">
        <v>155</v>
      </c>
      <c r="B176" s="15">
        <v>-1025608963.29</v>
      </c>
      <c r="C176" s="15">
        <v>0</v>
      </c>
      <c r="D176" s="35">
        <f>SUM(D137:D175)</f>
        <v>-1025608963.2899998</v>
      </c>
      <c r="E176" s="15">
        <v>-637453.94999999995</v>
      </c>
      <c r="F176" s="15">
        <f>SUM(F137:F175)</f>
        <v>-637453.95000000019</v>
      </c>
      <c r="G176" s="15">
        <f>SUM(G137:G175)</f>
        <v>-1026246417.2399999</v>
      </c>
      <c r="H176" s="15">
        <v>-970871.61</v>
      </c>
      <c r="I176" s="15">
        <f>SUM(I137:I175)</f>
        <v>-1027217288.8499999</v>
      </c>
      <c r="J176" s="15">
        <v>18046786.719999999</v>
      </c>
      <c r="K176" s="15">
        <f>SUM(K137:K175)</f>
        <v>-1009170502.1299998</v>
      </c>
      <c r="L176" s="15">
        <v>-656528.34</v>
      </c>
      <c r="M176" s="15">
        <f>SUM(M137:M175)</f>
        <v>-1009827030.4699998</v>
      </c>
      <c r="N176" s="15">
        <v>-495783.85</v>
      </c>
      <c r="O176" s="15">
        <f>SUM(O137:O175)</f>
        <v>-1010322814.3199998</v>
      </c>
      <c r="P176" s="15">
        <v>0</v>
      </c>
      <c r="Q176" s="15">
        <v>-532666.81999999995</v>
      </c>
      <c r="R176" s="15">
        <f>SUM(R137:R175)</f>
        <v>-532666.81999999983</v>
      </c>
      <c r="S176" s="15">
        <f>SUM(S137:S175)</f>
        <v>-1010855481.14</v>
      </c>
      <c r="T176" s="15">
        <v>0</v>
      </c>
      <c r="U176" s="15">
        <v>-454699.79</v>
      </c>
      <c r="V176" s="22">
        <f>SUM(V137:V175)</f>
        <v>-454699.79000000004</v>
      </c>
      <c r="W176" s="22">
        <f>SUM(W137:W175)</f>
        <v>-1011310180.9299999</v>
      </c>
      <c r="X176" s="15">
        <v>-37130.39</v>
      </c>
      <c r="Y176" s="22">
        <f>SUM(Y137:Y175)</f>
        <v>-1011347311.3199999</v>
      </c>
      <c r="Z176" s="15">
        <v>0</v>
      </c>
      <c r="AA176" s="15">
        <v>0</v>
      </c>
      <c r="AB176" s="15">
        <v>0</v>
      </c>
      <c r="AC176" s="15">
        <v>296819.81</v>
      </c>
      <c r="AD176" s="28">
        <f>SUM(AD137:AD175)</f>
        <v>296819.81000000238</v>
      </c>
      <c r="AE176" s="28">
        <f>SUM(AE137:AE175)</f>
        <v>-1011050491.5099999</v>
      </c>
      <c r="AF176" s="15">
        <v>1020935</v>
      </c>
      <c r="AG176" s="28">
        <f>SUM(AG137:AG175)</f>
        <v>-1010029556.5099999</v>
      </c>
      <c r="AH176" s="15">
        <v>947586.85</v>
      </c>
      <c r="AI176" s="28">
        <f>SUM(AI137:AI175)</f>
        <v>-1009081969.66</v>
      </c>
      <c r="AJ176" s="15">
        <v>0</v>
      </c>
      <c r="AK176" s="15">
        <v>6421444.0499999998</v>
      </c>
      <c r="AL176" s="15">
        <v>-976459.4</v>
      </c>
      <c r="AM176" s="15">
        <v>0</v>
      </c>
      <c r="AN176" s="15">
        <v>0</v>
      </c>
      <c r="AO176" s="15">
        <v>0</v>
      </c>
      <c r="AP176" s="15">
        <v>4367277.09</v>
      </c>
      <c r="AQ176" s="15">
        <v>0</v>
      </c>
      <c r="AR176" s="35">
        <f>SUM(AR137:AR175)</f>
        <v>9812261.7400000039</v>
      </c>
      <c r="AS176" s="35">
        <f>SUM(AS137:AS175)</f>
        <v>-999269707.91999996</v>
      </c>
    </row>
    <row r="177" spans="1:45" x14ac:dyDescent="0.25">
      <c r="A177" s="3" t="s">
        <v>31</v>
      </c>
      <c r="B177" s="14"/>
      <c r="C177" s="14"/>
      <c r="D177" s="3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21"/>
      <c r="W177" s="21"/>
      <c r="X177" s="14"/>
      <c r="Y177" s="21"/>
      <c r="Z177" s="14"/>
      <c r="AA177" s="14"/>
      <c r="AB177" s="14"/>
      <c r="AC177" s="14"/>
      <c r="AD177" s="27"/>
      <c r="AE177" s="27"/>
      <c r="AF177" s="14"/>
      <c r="AG177" s="27"/>
      <c r="AH177" s="14"/>
      <c r="AI177" s="27"/>
      <c r="AJ177" s="14"/>
      <c r="AK177" s="14"/>
      <c r="AL177" s="14"/>
      <c r="AM177" s="14"/>
      <c r="AN177" s="14"/>
      <c r="AO177" s="14"/>
      <c r="AP177" s="14"/>
      <c r="AQ177" s="14"/>
      <c r="AR177" s="34"/>
      <c r="AS177" s="34"/>
    </row>
    <row r="178" spans="1:45" x14ac:dyDescent="0.25">
      <c r="A178" t="s">
        <v>156</v>
      </c>
      <c r="B178" s="14"/>
      <c r="C178" s="14"/>
      <c r="D178" s="3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21"/>
      <c r="W178" s="21"/>
      <c r="X178" s="14"/>
      <c r="Y178" s="21"/>
      <c r="Z178" s="14"/>
      <c r="AA178" s="14"/>
      <c r="AB178" s="14"/>
      <c r="AC178" s="14"/>
      <c r="AD178" s="27"/>
      <c r="AE178" s="27"/>
      <c r="AF178" s="14"/>
      <c r="AG178" s="27"/>
      <c r="AH178" s="14"/>
      <c r="AI178" s="27"/>
      <c r="AJ178" s="14"/>
      <c r="AK178" s="14"/>
      <c r="AL178" s="14"/>
      <c r="AM178" s="14"/>
      <c r="AN178" s="14"/>
      <c r="AO178" s="14"/>
      <c r="AP178" s="14"/>
      <c r="AQ178" s="14"/>
      <c r="AR178" s="34"/>
      <c r="AS178" s="34"/>
    </row>
    <row r="179" spans="1:45" x14ac:dyDescent="0.25">
      <c r="A179" t="s">
        <v>157</v>
      </c>
      <c r="B179" s="14">
        <v>-8116885.1699999999</v>
      </c>
      <c r="C179" s="14">
        <v>3246754.06</v>
      </c>
      <c r="D179" s="34"/>
      <c r="E179" s="14">
        <v>0</v>
      </c>
      <c r="F179" s="14">
        <f t="shared" ref="F179:F195" si="131">C179+E179</f>
        <v>3246754.06</v>
      </c>
      <c r="G179" s="14">
        <f t="shared" ref="G179:G195" si="132">B179+F179</f>
        <v>-4870131.1099999994</v>
      </c>
      <c r="H179" s="14">
        <v>0</v>
      </c>
      <c r="I179" s="14">
        <f t="shared" ref="I179:O195" si="133">G179+H179</f>
        <v>-4870131.1099999994</v>
      </c>
      <c r="J179" s="14">
        <v>0</v>
      </c>
      <c r="K179" s="14">
        <f t="shared" si="133"/>
        <v>-4870131.1099999994</v>
      </c>
      <c r="L179" s="14">
        <v>0</v>
      </c>
      <c r="M179" s="14">
        <f t="shared" si="133"/>
        <v>-4870131.1099999994</v>
      </c>
      <c r="N179" s="14">
        <v>0</v>
      </c>
      <c r="O179" s="14">
        <f t="shared" si="133"/>
        <v>-4870131.1099999994</v>
      </c>
      <c r="P179" s="14">
        <v>0</v>
      </c>
      <c r="Q179" s="14">
        <v>0</v>
      </c>
      <c r="R179" s="14">
        <f t="shared" ref="R179:R195" si="134">P179+Q179</f>
        <v>0</v>
      </c>
      <c r="S179" s="14">
        <f t="shared" ref="S179:S195" si="135">O179+R179</f>
        <v>-4870131.1099999994</v>
      </c>
      <c r="T179" s="14">
        <v>0</v>
      </c>
      <c r="U179" s="14">
        <v>0</v>
      </c>
      <c r="V179" s="21">
        <f t="shared" ref="V179:V195" si="136">T179+U179</f>
        <v>0</v>
      </c>
      <c r="W179" s="21">
        <f t="shared" ref="W179:W195" si="137">S179+V179</f>
        <v>-4870131.1099999994</v>
      </c>
      <c r="X179" s="14">
        <v>0</v>
      </c>
      <c r="Y179" s="21">
        <f t="shared" ref="Y179:Y195" si="138">W179+X179</f>
        <v>-4870131.1099999994</v>
      </c>
      <c r="Z179" s="14">
        <v>0</v>
      </c>
      <c r="AA179" s="14">
        <v>0</v>
      </c>
      <c r="AB179" s="14">
        <v>0</v>
      </c>
      <c r="AC179" s="14">
        <v>0</v>
      </c>
      <c r="AD179" s="27">
        <f t="shared" ref="AD179:AD195" si="139">SUM(Z179:AC179)</f>
        <v>0</v>
      </c>
      <c r="AE179" s="27">
        <f t="shared" ref="AE179:AE195" si="140">Y179+AD179</f>
        <v>-4870131.1099999994</v>
      </c>
      <c r="AF179" s="14">
        <v>0</v>
      </c>
      <c r="AG179" s="27">
        <f t="shared" ref="AG179:AI195" si="141">AE179+AF179</f>
        <v>-4870131.1099999994</v>
      </c>
      <c r="AH179" s="14">
        <v>0</v>
      </c>
      <c r="AI179" s="27">
        <f t="shared" si="141"/>
        <v>-4870131.1099999994</v>
      </c>
      <c r="AJ179" s="14">
        <v>0</v>
      </c>
      <c r="AK179" s="14">
        <v>0</v>
      </c>
      <c r="AL179" s="14">
        <v>0</v>
      </c>
      <c r="AM179" s="14">
        <v>0</v>
      </c>
      <c r="AN179" s="14">
        <v>0</v>
      </c>
      <c r="AO179" s="14">
        <v>0</v>
      </c>
      <c r="AP179" s="14">
        <v>0</v>
      </c>
      <c r="AQ179" s="14">
        <v>0</v>
      </c>
      <c r="AR179" s="34">
        <f t="shared" ref="AR179:AR195" si="142">SUM(AJ179:AQ179)</f>
        <v>0</v>
      </c>
      <c r="AS179" s="34">
        <f t="shared" ref="AS179:AS195" si="143">AI179+AR179</f>
        <v>-4870131.1099999994</v>
      </c>
    </row>
    <row r="180" spans="1:45" x14ac:dyDescent="0.25">
      <c r="A180" t="s">
        <v>158</v>
      </c>
      <c r="B180" s="14">
        <v>-9841592</v>
      </c>
      <c r="C180" s="14">
        <v>3936636.8</v>
      </c>
      <c r="D180" s="34"/>
      <c r="E180" s="14">
        <v>0</v>
      </c>
      <c r="F180" s="14">
        <f t="shared" si="131"/>
        <v>3936636.8</v>
      </c>
      <c r="G180" s="14">
        <f t="shared" si="132"/>
        <v>-5904955.2000000002</v>
      </c>
      <c r="H180" s="14">
        <v>0</v>
      </c>
      <c r="I180" s="14">
        <f t="shared" si="133"/>
        <v>-5904955.2000000002</v>
      </c>
      <c r="J180" s="14">
        <v>0</v>
      </c>
      <c r="K180" s="14">
        <f t="shared" si="133"/>
        <v>-5904955.2000000002</v>
      </c>
      <c r="L180" s="14">
        <v>0</v>
      </c>
      <c r="M180" s="14">
        <f t="shared" si="133"/>
        <v>-5904955.2000000002</v>
      </c>
      <c r="N180" s="14">
        <v>0</v>
      </c>
      <c r="O180" s="14">
        <f t="shared" si="133"/>
        <v>-5904955.2000000002</v>
      </c>
      <c r="P180" s="14">
        <v>0</v>
      </c>
      <c r="Q180" s="14">
        <v>0</v>
      </c>
      <c r="R180" s="14">
        <f t="shared" si="134"/>
        <v>0</v>
      </c>
      <c r="S180" s="14">
        <f t="shared" si="135"/>
        <v>-5904955.2000000002</v>
      </c>
      <c r="T180" s="14">
        <v>0</v>
      </c>
      <c r="U180" s="14">
        <v>0</v>
      </c>
      <c r="V180" s="21">
        <f t="shared" si="136"/>
        <v>0</v>
      </c>
      <c r="W180" s="21">
        <f t="shared" si="137"/>
        <v>-5904955.2000000002</v>
      </c>
      <c r="X180" s="14">
        <v>0</v>
      </c>
      <c r="Y180" s="21">
        <f t="shared" si="138"/>
        <v>-5904955.2000000002</v>
      </c>
      <c r="Z180" s="14">
        <v>0</v>
      </c>
      <c r="AA180" s="14">
        <v>0</v>
      </c>
      <c r="AB180" s="14">
        <v>0</v>
      </c>
      <c r="AC180" s="14">
        <v>0</v>
      </c>
      <c r="AD180" s="27">
        <f t="shared" si="139"/>
        <v>0</v>
      </c>
      <c r="AE180" s="27">
        <f t="shared" si="140"/>
        <v>-5904955.2000000002</v>
      </c>
      <c r="AF180" s="14">
        <v>0</v>
      </c>
      <c r="AG180" s="27">
        <f t="shared" si="141"/>
        <v>-5904955.2000000002</v>
      </c>
      <c r="AH180" s="14">
        <v>0</v>
      </c>
      <c r="AI180" s="27">
        <f t="shared" si="141"/>
        <v>-5904955.2000000002</v>
      </c>
      <c r="AJ180" s="14">
        <v>0</v>
      </c>
      <c r="AK180" s="14">
        <v>0</v>
      </c>
      <c r="AL180" s="14">
        <v>0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34">
        <f t="shared" si="142"/>
        <v>0</v>
      </c>
      <c r="AS180" s="34">
        <f t="shared" si="143"/>
        <v>-5904955.2000000002</v>
      </c>
    </row>
    <row r="181" spans="1:45" x14ac:dyDescent="0.25">
      <c r="A181" t="s">
        <v>159</v>
      </c>
      <c r="B181" s="14">
        <v>-1620538</v>
      </c>
      <c r="C181" s="14">
        <v>648215.19999999995</v>
      </c>
      <c r="D181" s="34"/>
      <c r="E181" s="14">
        <v>0</v>
      </c>
      <c r="F181" s="14">
        <f t="shared" si="131"/>
        <v>648215.19999999995</v>
      </c>
      <c r="G181" s="14">
        <f t="shared" si="132"/>
        <v>-972322.8</v>
      </c>
      <c r="H181" s="14">
        <v>0</v>
      </c>
      <c r="I181" s="14">
        <f t="shared" si="133"/>
        <v>-972322.8</v>
      </c>
      <c r="J181" s="14">
        <v>0</v>
      </c>
      <c r="K181" s="14">
        <f t="shared" si="133"/>
        <v>-972322.8</v>
      </c>
      <c r="L181" s="14">
        <v>0</v>
      </c>
      <c r="M181" s="14">
        <f t="shared" si="133"/>
        <v>-972322.8</v>
      </c>
      <c r="N181" s="14">
        <v>0</v>
      </c>
      <c r="O181" s="14">
        <f t="shared" si="133"/>
        <v>-972322.8</v>
      </c>
      <c r="P181" s="14">
        <v>0</v>
      </c>
      <c r="Q181" s="14">
        <v>0</v>
      </c>
      <c r="R181" s="14">
        <f t="shared" si="134"/>
        <v>0</v>
      </c>
      <c r="S181" s="14">
        <f t="shared" si="135"/>
        <v>-972322.8</v>
      </c>
      <c r="T181" s="14">
        <v>0</v>
      </c>
      <c r="U181" s="14">
        <v>0</v>
      </c>
      <c r="V181" s="21">
        <f t="shared" si="136"/>
        <v>0</v>
      </c>
      <c r="W181" s="21">
        <f t="shared" si="137"/>
        <v>-972322.8</v>
      </c>
      <c r="X181" s="14">
        <v>0</v>
      </c>
      <c r="Y181" s="21">
        <f t="shared" si="138"/>
        <v>-972322.8</v>
      </c>
      <c r="Z181" s="14">
        <v>0</v>
      </c>
      <c r="AA181" s="14">
        <v>0</v>
      </c>
      <c r="AB181" s="14">
        <v>0</v>
      </c>
      <c r="AC181" s="14">
        <v>0</v>
      </c>
      <c r="AD181" s="27">
        <f t="shared" si="139"/>
        <v>0</v>
      </c>
      <c r="AE181" s="27">
        <f t="shared" si="140"/>
        <v>-972322.8</v>
      </c>
      <c r="AF181" s="14">
        <v>0</v>
      </c>
      <c r="AG181" s="27">
        <f t="shared" si="141"/>
        <v>-972322.8</v>
      </c>
      <c r="AH181" s="14">
        <v>0</v>
      </c>
      <c r="AI181" s="27">
        <f t="shared" si="141"/>
        <v>-972322.8</v>
      </c>
      <c r="AJ181" s="14">
        <v>0</v>
      </c>
      <c r="AK181" s="14">
        <v>0</v>
      </c>
      <c r="AL181" s="14">
        <v>0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34">
        <f t="shared" si="142"/>
        <v>0</v>
      </c>
      <c r="AS181" s="34">
        <f t="shared" si="143"/>
        <v>-972322.8</v>
      </c>
    </row>
    <row r="182" spans="1:45" x14ac:dyDescent="0.25">
      <c r="A182" t="s">
        <v>122</v>
      </c>
      <c r="B182" s="14">
        <v>0.03</v>
      </c>
      <c r="C182" s="14">
        <v>0</v>
      </c>
      <c r="D182" s="34"/>
      <c r="E182" s="14">
        <v>0</v>
      </c>
      <c r="F182" s="14">
        <f t="shared" si="131"/>
        <v>0</v>
      </c>
      <c r="G182" s="14">
        <f t="shared" si="132"/>
        <v>0.03</v>
      </c>
      <c r="H182" s="14">
        <v>0</v>
      </c>
      <c r="I182" s="14">
        <f t="shared" si="133"/>
        <v>0.03</v>
      </c>
      <c r="J182" s="14">
        <v>0</v>
      </c>
      <c r="K182" s="14">
        <f t="shared" si="133"/>
        <v>0.03</v>
      </c>
      <c r="L182" s="14">
        <v>0</v>
      </c>
      <c r="M182" s="14">
        <f t="shared" si="133"/>
        <v>0.03</v>
      </c>
      <c r="N182" s="14">
        <v>0</v>
      </c>
      <c r="O182" s="14">
        <f t="shared" si="133"/>
        <v>0.03</v>
      </c>
      <c r="P182" s="14">
        <v>0</v>
      </c>
      <c r="Q182" s="14">
        <v>0</v>
      </c>
      <c r="R182" s="14">
        <f t="shared" si="134"/>
        <v>0</v>
      </c>
      <c r="S182" s="14">
        <f t="shared" si="135"/>
        <v>0.03</v>
      </c>
      <c r="T182" s="14">
        <v>0</v>
      </c>
      <c r="U182" s="14">
        <v>0</v>
      </c>
      <c r="V182" s="21">
        <f t="shared" si="136"/>
        <v>0</v>
      </c>
      <c r="W182" s="21">
        <f t="shared" si="137"/>
        <v>0.03</v>
      </c>
      <c r="X182" s="14">
        <v>0</v>
      </c>
      <c r="Y182" s="21">
        <f t="shared" si="138"/>
        <v>0.03</v>
      </c>
      <c r="Z182" s="14">
        <v>0</v>
      </c>
      <c r="AA182" s="14">
        <v>0</v>
      </c>
      <c r="AB182" s="14">
        <v>0</v>
      </c>
      <c r="AC182" s="14">
        <v>0</v>
      </c>
      <c r="AD182" s="27">
        <f t="shared" si="139"/>
        <v>0</v>
      </c>
      <c r="AE182" s="27">
        <f t="shared" si="140"/>
        <v>0.03</v>
      </c>
      <c r="AF182" s="14">
        <v>0</v>
      </c>
      <c r="AG182" s="27">
        <f t="shared" si="141"/>
        <v>0.03</v>
      </c>
      <c r="AH182" s="14">
        <v>0</v>
      </c>
      <c r="AI182" s="27">
        <f t="shared" si="141"/>
        <v>0.03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34">
        <f t="shared" si="142"/>
        <v>0</v>
      </c>
      <c r="AS182" s="34">
        <f t="shared" si="143"/>
        <v>0.03</v>
      </c>
    </row>
    <row r="183" spans="1:45" x14ac:dyDescent="0.25">
      <c r="A183" t="s">
        <v>160</v>
      </c>
      <c r="B183" s="14">
        <v>15015463.050000001</v>
      </c>
      <c r="C183" s="14">
        <v>-6006185.2199999997</v>
      </c>
      <c r="D183" s="34"/>
      <c r="E183" s="14">
        <v>38640</v>
      </c>
      <c r="F183" s="14">
        <f t="shared" si="131"/>
        <v>-5967545.2199999997</v>
      </c>
      <c r="G183" s="14">
        <f t="shared" si="132"/>
        <v>9047917.8300000019</v>
      </c>
      <c r="H183" s="14">
        <v>38640</v>
      </c>
      <c r="I183" s="14">
        <f t="shared" si="133"/>
        <v>9086557.8300000019</v>
      </c>
      <c r="J183" s="14">
        <v>75810</v>
      </c>
      <c r="K183" s="14">
        <f t="shared" si="133"/>
        <v>9162367.8300000019</v>
      </c>
      <c r="L183" s="14">
        <v>51030</v>
      </c>
      <c r="M183" s="14">
        <f t="shared" si="133"/>
        <v>9213397.8300000019</v>
      </c>
      <c r="N183" s="14">
        <v>51030</v>
      </c>
      <c r="O183" s="14">
        <f t="shared" si="133"/>
        <v>9264427.8300000019</v>
      </c>
      <c r="P183" s="14">
        <v>0</v>
      </c>
      <c r="Q183" s="14">
        <v>51030</v>
      </c>
      <c r="R183" s="14">
        <f t="shared" si="134"/>
        <v>51030</v>
      </c>
      <c r="S183" s="14">
        <f t="shared" si="135"/>
        <v>9315457.8300000019</v>
      </c>
      <c r="T183" s="14">
        <v>0</v>
      </c>
      <c r="U183" s="14">
        <v>51030</v>
      </c>
      <c r="V183" s="21">
        <f t="shared" si="136"/>
        <v>51030</v>
      </c>
      <c r="W183" s="21">
        <f t="shared" si="137"/>
        <v>9366487.8300000019</v>
      </c>
      <c r="X183" s="14">
        <v>51030</v>
      </c>
      <c r="Y183" s="21">
        <f t="shared" si="138"/>
        <v>9417517.8300000019</v>
      </c>
      <c r="Z183" s="14">
        <v>0</v>
      </c>
      <c r="AA183" s="14">
        <v>0</v>
      </c>
      <c r="AB183" s="14">
        <v>0</v>
      </c>
      <c r="AC183" s="14">
        <v>51030</v>
      </c>
      <c r="AD183" s="27">
        <f t="shared" si="139"/>
        <v>51030</v>
      </c>
      <c r="AE183" s="27">
        <f t="shared" si="140"/>
        <v>9468547.8300000019</v>
      </c>
      <c r="AF183" s="14">
        <v>51030</v>
      </c>
      <c r="AG183" s="27">
        <f t="shared" si="141"/>
        <v>9519577.8300000019</v>
      </c>
      <c r="AH183" s="14">
        <v>51030</v>
      </c>
      <c r="AI183" s="27">
        <f t="shared" si="141"/>
        <v>9570607.8300000019</v>
      </c>
      <c r="AJ183" s="14">
        <v>0</v>
      </c>
      <c r="AK183" s="14">
        <v>254059.75</v>
      </c>
      <c r="AL183" s="14">
        <v>0</v>
      </c>
      <c r="AM183" s="14">
        <v>0</v>
      </c>
      <c r="AN183" s="14">
        <v>0</v>
      </c>
      <c r="AO183" s="14">
        <v>-101623.9</v>
      </c>
      <c r="AP183" s="14">
        <v>153470.31</v>
      </c>
      <c r="AQ183" s="14">
        <v>0</v>
      </c>
      <c r="AR183" s="34">
        <f t="shared" si="142"/>
        <v>305906.16000000003</v>
      </c>
      <c r="AS183" s="34">
        <f t="shared" si="143"/>
        <v>9876513.9900000021</v>
      </c>
    </row>
    <row r="184" spans="1:45" x14ac:dyDescent="0.25">
      <c r="A184" t="s">
        <v>128</v>
      </c>
      <c r="B184" s="14">
        <v>-0.02</v>
      </c>
      <c r="C184" s="14">
        <v>0</v>
      </c>
      <c r="D184" s="34"/>
      <c r="E184" s="14">
        <v>0</v>
      </c>
      <c r="F184" s="14">
        <f t="shared" si="131"/>
        <v>0</v>
      </c>
      <c r="G184" s="14">
        <f t="shared" si="132"/>
        <v>-0.02</v>
      </c>
      <c r="H184" s="14">
        <v>0</v>
      </c>
      <c r="I184" s="14">
        <f t="shared" si="133"/>
        <v>-0.02</v>
      </c>
      <c r="J184" s="14">
        <v>-0.01</v>
      </c>
      <c r="K184" s="14">
        <f t="shared" si="133"/>
        <v>-0.03</v>
      </c>
      <c r="L184" s="14">
        <v>0</v>
      </c>
      <c r="M184" s="14">
        <f t="shared" si="133"/>
        <v>-0.03</v>
      </c>
      <c r="N184" s="14">
        <v>0</v>
      </c>
      <c r="O184" s="14">
        <f t="shared" si="133"/>
        <v>-0.03</v>
      </c>
      <c r="P184" s="14">
        <v>-0.01</v>
      </c>
      <c r="Q184" s="14">
        <v>0.02</v>
      </c>
      <c r="R184" s="14">
        <f t="shared" si="134"/>
        <v>0.01</v>
      </c>
      <c r="S184" s="14">
        <f t="shared" si="135"/>
        <v>-1.9999999999999997E-2</v>
      </c>
      <c r="T184" s="14">
        <v>0.01</v>
      </c>
      <c r="U184" s="14">
        <v>-0.02</v>
      </c>
      <c r="V184" s="21">
        <f t="shared" si="136"/>
        <v>-0.01</v>
      </c>
      <c r="W184" s="21">
        <f t="shared" si="137"/>
        <v>-0.03</v>
      </c>
      <c r="X184" s="14">
        <v>0</v>
      </c>
      <c r="Y184" s="21">
        <f t="shared" si="138"/>
        <v>-0.03</v>
      </c>
      <c r="Z184" s="14">
        <v>-0.01</v>
      </c>
      <c r="AA184" s="14">
        <v>0</v>
      </c>
      <c r="AB184" s="14">
        <v>0</v>
      </c>
      <c r="AC184" s="14">
        <v>0.01</v>
      </c>
      <c r="AD184" s="27">
        <f t="shared" si="139"/>
        <v>0</v>
      </c>
      <c r="AE184" s="27">
        <f t="shared" si="140"/>
        <v>-0.03</v>
      </c>
      <c r="AF184" s="14">
        <v>-0.01</v>
      </c>
      <c r="AG184" s="27">
        <f t="shared" si="141"/>
        <v>-0.04</v>
      </c>
      <c r="AH184" s="14">
        <v>0.02</v>
      </c>
      <c r="AI184" s="27">
        <f t="shared" si="141"/>
        <v>-0.02</v>
      </c>
      <c r="AJ184" s="14">
        <v>0.01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-0.03</v>
      </c>
      <c r="AQ184" s="14">
        <v>0</v>
      </c>
      <c r="AR184" s="34">
        <f t="shared" si="142"/>
        <v>-1.9999999999999997E-2</v>
      </c>
      <c r="AS184" s="34">
        <f t="shared" si="143"/>
        <v>-3.9999999999999994E-2</v>
      </c>
    </row>
    <row r="185" spans="1:45" x14ac:dyDescent="0.25">
      <c r="A185" t="s">
        <v>161</v>
      </c>
      <c r="B185" s="14">
        <v>408248.05</v>
      </c>
      <c r="C185" s="14">
        <v>-163299.22</v>
      </c>
      <c r="D185" s="34"/>
      <c r="E185" s="14">
        <v>0</v>
      </c>
      <c r="F185" s="14">
        <f t="shared" si="131"/>
        <v>-163299.22</v>
      </c>
      <c r="G185" s="14">
        <f t="shared" si="132"/>
        <v>244948.83</v>
      </c>
      <c r="H185" s="14">
        <v>0</v>
      </c>
      <c r="I185" s="14">
        <f t="shared" si="133"/>
        <v>244948.83</v>
      </c>
      <c r="J185" s="14">
        <v>0</v>
      </c>
      <c r="K185" s="14">
        <f t="shared" si="133"/>
        <v>244948.83</v>
      </c>
      <c r="L185" s="14">
        <v>0</v>
      </c>
      <c r="M185" s="14">
        <f t="shared" si="133"/>
        <v>244948.83</v>
      </c>
      <c r="N185" s="14">
        <v>0</v>
      </c>
      <c r="O185" s="14">
        <f t="shared" si="133"/>
        <v>244948.83</v>
      </c>
      <c r="P185" s="14">
        <v>0</v>
      </c>
      <c r="Q185" s="14">
        <v>0</v>
      </c>
      <c r="R185" s="14">
        <f t="shared" si="134"/>
        <v>0</v>
      </c>
      <c r="S185" s="14">
        <f t="shared" si="135"/>
        <v>244948.83</v>
      </c>
      <c r="T185" s="14">
        <v>0</v>
      </c>
      <c r="U185" s="14">
        <v>0</v>
      </c>
      <c r="V185" s="21">
        <f t="shared" si="136"/>
        <v>0</v>
      </c>
      <c r="W185" s="21">
        <f t="shared" si="137"/>
        <v>244948.83</v>
      </c>
      <c r="X185" s="14">
        <v>0</v>
      </c>
      <c r="Y185" s="21">
        <f t="shared" si="138"/>
        <v>244948.83</v>
      </c>
      <c r="Z185" s="14">
        <v>0</v>
      </c>
      <c r="AA185" s="14">
        <v>0</v>
      </c>
      <c r="AB185" s="14">
        <v>0</v>
      </c>
      <c r="AC185" s="14">
        <v>0</v>
      </c>
      <c r="AD185" s="27">
        <f t="shared" si="139"/>
        <v>0</v>
      </c>
      <c r="AE185" s="27">
        <f t="shared" si="140"/>
        <v>244948.83</v>
      </c>
      <c r="AF185" s="14">
        <v>0</v>
      </c>
      <c r="AG185" s="27">
        <f t="shared" si="141"/>
        <v>244948.83</v>
      </c>
      <c r="AH185" s="14">
        <v>0</v>
      </c>
      <c r="AI185" s="27">
        <f t="shared" si="141"/>
        <v>244948.83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34">
        <f t="shared" si="142"/>
        <v>0</v>
      </c>
      <c r="AS185" s="34">
        <f t="shared" si="143"/>
        <v>244948.83</v>
      </c>
    </row>
    <row r="186" spans="1:45" x14ac:dyDescent="0.25">
      <c r="A186" t="s">
        <v>94</v>
      </c>
      <c r="B186" s="14">
        <v>0.02</v>
      </c>
      <c r="C186" s="14">
        <v>0</v>
      </c>
      <c r="D186" s="34"/>
      <c r="E186" s="14">
        <v>0</v>
      </c>
      <c r="F186" s="14">
        <f t="shared" si="131"/>
        <v>0</v>
      </c>
      <c r="G186" s="14">
        <f t="shared" si="132"/>
        <v>0.02</v>
      </c>
      <c r="H186" s="14">
        <v>0</v>
      </c>
      <c r="I186" s="14">
        <f t="shared" si="133"/>
        <v>0.02</v>
      </c>
      <c r="J186" s="14">
        <v>0</v>
      </c>
      <c r="K186" s="14">
        <f t="shared" si="133"/>
        <v>0.02</v>
      </c>
      <c r="L186" s="14">
        <v>0</v>
      </c>
      <c r="M186" s="14">
        <f t="shared" si="133"/>
        <v>0.02</v>
      </c>
      <c r="N186" s="14">
        <v>0</v>
      </c>
      <c r="O186" s="14">
        <f t="shared" si="133"/>
        <v>0.02</v>
      </c>
      <c r="P186" s="14">
        <v>0</v>
      </c>
      <c r="Q186" s="14">
        <v>0</v>
      </c>
      <c r="R186" s="14">
        <f t="shared" si="134"/>
        <v>0</v>
      </c>
      <c r="S186" s="14">
        <f t="shared" si="135"/>
        <v>0.02</v>
      </c>
      <c r="T186" s="14">
        <v>0</v>
      </c>
      <c r="U186" s="14">
        <v>0</v>
      </c>
      <c r="V186" s="21">
        <f t="shared" si="136"/>
        <v>0</v>
      </c>
      <c r="W186" s="21">
        <f t="shared" si="137"/>
        <v>0.02</v>
      </c>
      <c r="X186" s="14">
        <v>-0.01</v>
      </c>
      <c r="Y186" s="21">
        <f t="shared" si="138"/>
        <v>0.01</v>
      </c>
      <c r="Z186" s="14">
        <v>-0.01</v>
      </c>
      <c r="AA186" s="14">
        <v>0</v>
      </c>
      <c r="AB186" s="14">
        <v>0</v>
      </c>
      <c r="AC186" s="14">
        <v>0.02</v>
      </c>
      <c r="AD186" s="27">
        <f t="shared" si="139"/>
        <v>0.01</v>
      </c>
      <c r="AE186" s="27">
        <f t="shared" si="140"/>
        <v>0.02</v>
      </c>
      <c r="AF186" s="14">
        <v>0</v>
      </c>
      <c r="AG186" s="27">
        <f t="shared" si="141"/>
        <v>0.02</v>
      </c>
      <c r="AH186" s="14">
        <v>-0.01</v>
      </c>
      <c r="AI186" s="27">
        <f t="shared" si="141"/>
        <v>0.01</v>
      </c>
      <c r="AJ186" s="14">
        <v>0</v>
      </c>
      <c r="AK186" s="14">
        <v>0</v>
      </c>
      <c r="AL186" s="14">
        <v>0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34">
        <f t="shared" si="142"/>
        <v>0</v>
      </c>
      <c r="AS186" s="34">
        <f t="shared" si="143"/>
        <v>0.01</v>
      </c>
    </row>
    <row r="187" spans="1:45" x14ac:dyDescent="0.25">
      <c r="A187" t="s">
        <v>162</v>
      </c>
      <c r="B187" s="14">
        <v>-11812611.18</v>
      </c>
      <c r="C187" s="14">
        <v>4725044.47</v>
      </c>
      <c r="D187" s="34"/>
      <c r="E187" s="14">
        <v>3614.96</v>
      </c>
      <c r="F187" s="14">
        <f t="shared" si="131"/>
        <v>4728659.43</v>
      </c>
      <c r="G187" s="14">
        <f t="shared" si="132"/>
        <v>-7083951.75</v>
      </c>
      <c r="H187" s="14">
        <v>8222.35</v>
      </c>
      <c r="I187" s="14">
        <f t="shared" si="133"/>
        <v>-7075729.4000000004</v>
      </c>
      <c r="J187" s="14">
        <v>3787.33</v>
      </c>
      <c r="K187" s="14">
        <f t="shared" si="133"/>
        <v>-7071942.0700000003</v>
      </c>
      <c r="L187" s="14">
        <v>2120.91</v>
      </c>
      <c r="M187" s="14">
        <f t="shared" si="133"/>
        <v>-7069821.1600000001</v>
      </c>
      <c r="N187" s="14">
        <v>3086.96</v>
      </c>
      <c r="O187" s="14">
        <f t="shared" si="133"/>
        <v>-7066734.2000000002</v>
      </c>
      <c r="P187" s="14">
        <v>-0.01</v>
      </c>
      <c r="Q187" s="14">
        <v>7.55</v>
      </c>
      <c r="R187" s="14">
        <f t="shared" si="134"/>
        <v>7.54</v>
      </c>
      <c r="S187" s="14">
        <f t="shared" si="135"/>
        <v>-7066726.6600000001</v>
      </c>
      <c r="T187" s="14">
        <v>0</v>
      </c>
      <c r="U187" s="14">
        <v>12.12</v>
      </c>
      <c r="V187" s="21">
        <f t="shared" si="136"/>
        <v>12.12</v>
      </c>
      <c r="W187" s="21">
        <f t="shared" si="137"/>
        <v>-7066714.54</v>
      </c>
      <c r="X187" s="14">
        <v>71973.33</v>
      </c>
      <c r="Y187" s="21">
        <f t="shared" si="138"/>
        <v>-6994741.21</v>
      </c>
      <c r="Z187" s="14">
        <v>0.01</v>
      </c>
      <c r="AA187" s="14">
        <v>0</v>
      </c>
      <c r="AB187" s="14">
        <v>0</v>
      </c>
      <c r="AC187" s="14">
        <v>-30892.5</v>
      </c>
      <c r="AD187" s="27">
        <f t="shared" si="139"/>
        <v>-30892.49</v>
      </c>
      <c r="AE187" s="27">
        <f t="shared" si="140"/>
        <v>-7025633.7000000002</v>
      </c>
      <c r="AF187" s="14">
        <v>-45802.21</v>
      </c>
      <c r="AG187" s="27">
        <f t="shared" si="141"/>
        <v>-7071435.9100000001</v>
      </c>
      <c r="AH187" s="14">
        <v>-43832</v>
      </c>
      <c r="AI187" s="27">
        <f t="shared" si="141"/>
        <v>-7115267.9100000001</v>
      </c>
      <c r="AJ187" s="14">
        <v>0</v>
      </c>
      <c r="AK187" s="14">
        <v>0</v>
      </c>
      <c r="AL187" s="14">
        <v>0</v>
      </c>
      <c r="AM187" s="14">
        <v>0</v>
      </c>
      <c r="AN187" s="14">
        <v>0</v>
      </c>
      <c r="AO187" s="14">
        <v>0</v>
      </c>
      <c r="AP187" s="14">
        <v>-51636.02</v>
      </c>
      <c r="AQ187" s="14">
        <v>0</v>
      </c>
      <c r="AR187" s="34">
        <f t="shared" si="142"/>
        <v>-51636.02</v>
      </c>
      <c r="AS187" s="34">
        <f t="shared" si="143"/>
        <v>-7166903.9299999997</v>
      </c>
    </row>
    <row r="188" spans="1:45" x14ac:dyDescent="0.25">
      <c r="A188" t="s">
        <v>132</v>
      </c>
      <c r="B188" s="14">
        <v>0.01</v>
      </c>
      <c r="C188" s="14">
        <v>0</v>
      </c>
      <c r="D188" s="34"/>
      <c r="E188" s="14">
        <v>0.01</v>
      </c>
      <c r="F188" s="14">
        <f t="shared" si="131"/>
        <v>0.01</v>
      </c>
      <c r="G188" s="14">
        <f t="shared" si="132"/>
        <v>0.02</v>
      </c>
      <c r="H188" s="14">
        <v>0</v>
      </c>
      <c r="I188" s="14">
        <f t="shared" si="133"/>
        <v>0.02</v>
      </c>
      <c r="J188" s="14">
        <v>0</v>
      </c>
      <c r="K188" s="14">
        <f t="shared" si="133"/>
        <v>0.02</v>
      </c>
      <c r="L188" s="14">
        <v>-0.02</v>
      </c>
      <c r="M188" s="14">
        <f t="shared" si="133"/>
        <v>0</v>
      </c>
      <c r="N188" s="14">
        <v>0.01</v>
      </c>
      <c r="O188" s="14">
        <f t="shared" si="133"/>
        <v>0.01</v>
      </c>
      <c r="P188" s="14">
        <v>0</v>
      </c>
      <c r="Q188" s="14">
        <v>0</v>
      </c>
      <c r="R188" s="14">
        <f t="shared" si="134"/>
        <v>0</v>
      </c>
      <c r="S188" s="14">
        <f t="shared" si="135"/>
        <v>0.01</v>
      </c>
      <c r="T188" s="14">
        <v>0</v>
      </c>
      <c r="U188" s="14">
        <v>0</v>
      </c>
      <c r="V188" s="21">
        <f t="shared" si="136"/>
        <v>0</v>
      </c>
      <c r="W188" s="21">
        <f t="shared" si="137"/>
        <v>0.01</v>
      </c>
      <c r="X188" s="14">
        <v>0</v>
      </c>
      <c r="Y188" s="21">
        <f t="shared" si="138"/>
        <v>0.01</v>
      </c>
      <c r="Z188" s="14">
        <v>0</v>
      </c>
      <c r="AA188" s="14">
        <v>0</v>
      </c>
      <c r="AB188" s="14">
        <v>0</v>
      </c>
      <c r="AC188" s="14">
        <v>-0.01</v>
      </c>
      <c r="AD188" s="27">
        <f t="shared" si="139"/>
        <v>-0.01</v>
      </c>
      <c r="AE188" s="27">
        <f t="shared" si="140"/>
        <v>0</v>
      </c>
      <c r="AF188" s="14">
        <v>0</v>
      </c>
      <c r="AG188" s="27">
        <f t="shared" si="141"/>
        <v>0</v>
      </c>
      <c r="AH188" s="14">
        <v>0.01</v>
      </c>
      <c r="AI188" s="27">
        <f t="shared" si="141"/>
        <v>0.01</v>
      </c>
      <c r="AJ188" s="14">
        <v>0</v>
      </c>
      <c r="AK188" s="14">
        <v>0</v>
      </c>
      <c r="AL188" s="14">
        <v>0</v>
      </c>
      <c r="AM188" s="14">
        <v>0</v>
      </c>
      <c r="AN188" s="14">
        <v>0</v>
      </c>
      <c r="AO188" s="14">
        <v>0</v>
      </c>
      <c r="AP188" s="14">
        <v>0</v>
      </c>
      <c r="AQ188" s="14">
        <v>0</v>
      </c>
      <c r="AR188" s="34">
        <f t="shared" si="142"/>
        <v>0</v>
      </c>
      <c r="AS188" s="34">
        <f t="shared" si="143"/>
        <v>0.01</v>
      </c>
    </row>
    <row r="189" spans="1:45" x14ac:dyDescent="0.25">
      <c r="A189" t="s">
        <v>133</v>
      </c>
      <c r="B189" s="14">
        <v>0.01</v>
      </c>
      <c r="C189" s="14">
        <v>0</v>
      </c>
      <c r="D189" s="34"/>
      <c r="E189" s="14">
        <v>0</v>
      </c>
      <c r="F189" s="14">
        <f t="shared" si="131"/>
        <v>0</v>
      </c>
      <c r="G189" s="14">
        <f t="shared" si="132"/>
        <v>0.01</v>
      </c>
      <c r="H189" s="14">
        <v>-0.01</v>
      </c>
      <c r="I189" s="14">
        <f t="shared" si="133"/>
        <v>0</v>
      </c>
      <c r="J189" s="14">
        <v>0</v>
      </c>
      <c r="K189" s="14">
        <f t="shared" si="133"/>
        <v>0</v>
      </c>
      <c r="L189" s="14">
        <v>0</v>
      </c>
      <c r="M189" s="14">
        <f t="shared" si="133"/>
        <v>0</v>
      </c>
      <c r="N189" s="14">
        <v>0.01</v>
      </c>
      <c r="O189" s="14">
        <f t="shared" si="133"/>
        <v>0.01</v>
      </c>
      <c r="P189" s="14">
        <v>0</v>
      </c>
      <c r="Q189" s="14">
        <v>0</v>
      </c>
      <c r="R189" s="14">
        <f t="shared" si="134"/>
        <v>0</v>
      </c>
      <c r="S189" s="14">
        <f t="shared" si="135"/>
        <v>0.01</v>
      </c>
      <c r="T189" s="14">
        <v>0</v>
      </c>
      <c r="U189" s="14">
        <v>0</v>
      </c>
      <c r="V189" s="21">
        <f t="shared" si="136"/>
        <v>0</v>
      </c>
      <c r="W189" s="21">
        <f t="shared" si="137"/>
        <v>0.01</v>
      </c>
      <c r="X189" s="14">
        <v>0</v>
      </c>
      <c r="Y189" s="21">
        <f t="shared" si="138"/>
        <v>0.01</v>
      </c>
      <c r="Z189" s="14">
        <v>0</v>
      </c>
      <c r="AA189" s="14">
        <v>0</v>
      </c>
      <c r="AB189" s="14">
        <v>0</v>
      </c>
      <c r="AC189" s="14">
        <v>0</v>
      </c>
      <c r="AD189" s="27">
        <f t="shared" si="139"/>
        <v>0</v>
      </c>
      <c r="AE189" s="27">
        <f t="shared" si="140"/>
        <v>0.01</v>
      </c>
      <c r="AF189" s="14">
        <v>0</v>
      </c>
      <c r="AG189" s="27">
        <f t="shared" si="141"/>
        <v>0.01</v>
      </c>
      <c r="AH189" s="14">
        <v>0.01</v>
      </c>
      <c r="AI189" s="27">
        <f t="shared" si="141"/>
        <v>0.02</v>
      </c>
      <c r="AJ189" s="14">
        <v>0.01</v>
      </c>
      <c r="AK189" s="14">
        <v>0</v>
      </c>
      <c r="AL189" s="14">
        <v>0</v>
      </c>
      <c r="AM189" s="14">
        <v>0</v>
      </c>
      <c r="AN189" s="14">
        <v>0</v>
      </c>
      <c r="AO189" s="14">
        <v>0</v>
      </c>
      <c r="AP189" s="14">
        <v>-0.01</v>
      </c>
      <c r="AQ189" s="14">
        <v>0</v>
      </c>
      <c r="AR189" s="34">
        <f t="shared" si="142"/>
        <v>0</v>
      </c>
      <c r="AS189" s="34">
        <f t="shared" si="143"/>
        <v>0.02</v>
      </c>
    </row>
    <row r="190" spans="1:45" x14ac:dyDescent="0.25">
      <c r="A190" t="s">
        <v>36</v>
      </c>
      <c r="B190" s="14">
        <v>-0.03</v>
      </c>
      <c r="C190" s="14">
        <v>0</v>
      </c>
      <c r="D190" s="34"/>
      <c r="E190" s="14">
        <v>0</v>
      </c>
      <c r="F190" s="14">
        <f t="shared" si="131"/>
        <v>0</v>
      </c>
      <c r="G190" s="14">
        <f t="shared" si="132"/>
        <v>-0.03</v>
      </c>
      <c r="H190" s="14">
        <v>-0.01</v>
      </c>
      <c r="I190" s="14">
        <f t="shared" si="133"/>
        <v>-0.04</v>
      </c>
      <c r="J190" s="14">
        <v>0.01</v>
      </c>
      <c r="K190" s="14">
        <f t="shared" si="133"/>
        <v>-0.03</v>
      </c>
      <c r="L190" s="14">
        <v>0</v>
      </c>
      <c r="M190" s="14">
        <f t="shared" si="133"/>
        <v>-0.03</v>
      </c>
      <c r="N190" s="14">
        <v>0</v>
      </c>
      <c r="O190" s="14">
        <f t="shared" si="133"/>
        <v>-0.03</v>
      </c>
      <c r="P190" s="14">
        <v>0</v>
      </c>
      <c r="Q190" s="14">
        <v>0</v>
      </c>
      <c r="R190" s="14">
        <f t="shared" si="134"/>
        <v>0</v>
      </c>
      <c r="S190" s="14">
        <f t="shared" si="135"/>
        <v>-0.03</v>
      </c>
      <c r="T190" s="14">
        <v>0</v>
      </c>
      <c r="U190" s="14">
        <v>0</v>
      </c>
      <c r="V190" s="21">
        <f t="shared" si="136"/>
        <v>0</v>
      </c>
      <c r="W190" s="21">
        <f t="shared" si="137"/>
        <v>-0.03</v>
      </c>
      <c r="X190" s="14">
        <v>0</v>
      </c>
      <c r="Y190" s="21">
        <f t="shared" si="138"/>
        <v>-0.03</v>
      </c>
      <c r="Z190" s="14">
        <v>0</v>
      </c>
      <c r="AA190" s="14">
        <v>0</v>
      </c>
      <c r="AB190" s="14">
        <v>0</v>
      </c>
      <c r="AC190" s="14">
        <v>0</v>
      </c>
      <c r="AD190" s="27">
        <f t="shared" si="139"/>
        <v>0</v>
      </c>
      <c r="AE190" s="27">
        <f t="shared" si="140"/>
        <v>-0.03</v>
      </c>
      <c r="AF190" s="14">
        <v>0</v>
      </c>
      <c r="AG190" s="27">
        <f t="shared" si="141"/>
        <v>-0.03</v>
      </c>
      <c r="AH190" s="14">
        <v>0</v>
      </c>
      <c r="AI190" s="27">
        <f t="shared" si="141"/>
        <v>-0.03</v>
      </c>
      <c r="AJ190" s="14">
        <v>0</v>
      </c>
      <c r="AK190" s="14">
        <v>0</v>
      </c>
      <c r="AL190" s="14">
        <v>0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34">
        <f t="shared" si="142"/>
        <v>0</v>
      </c>
      <c r="AS190" s="34">
        <f t="shared" si="143"/>
        <v>-0.03</v>
      </c>
    </row>
    <row r="191" spans="1:45" x14ac:dyDescent="0.25">
      <c r="A191" t="s">
        <v>163</v>
      </c>
      <c r="B191" s="14">
        <v>0</v>
      </c>
      <c r="C191" s="14">
        <v>0</v>
      </c>
      <c r="D191" s="34"/>
      <c r="E191" s="14">
        <v>-0.01</v>
      </c>
      <c r="F191" s="14">
        <f t="shared" si="131"/>
        <v>-0.01</v>
      </c>
      <c r="G191" s="14">
        <f t="shared" si="132"/>
        <v>-0.01</v>
      </c>
      <c r="H191" s="14">
        <v>0</v>
      </c>
      <c r="I191" s="14">
        <f t="shared" si="133"/>
        <v>-0.01</v>
      </c>
      <c r="J191" s="14">
        <v>0</v>
      </c>
      <c r="K191" s="14">
        <f t="shared" si="133"/>
        <v>-0.01</v>
      </c>
      <c r="L191" s="14">
        <v>0.01</v>
      </c>
      <c r="M191" s="14">
        <f t="shared" si="133"/>
        <v>0</v>
      </c>
      <c r="N191" s="14">
        <v>0</v>
      </c>
      <c r="O191" s="14">
        <f t="shared" si="133"/>
        <v>0</v>
      </c>
      <c r="P191" s="14">
        <v>0</v>
      </c>
      <c r="Q191" s="14">
        <v>-0.01</v>
      </c>
      <c r="R191" s="14">
        <f t="shared" si="134"/>
        <v>-0.01</v>
      </c>
      <c r="S191" s="14">
        <f t="shared" si="135"/>
        <v>-0.01</v>
      </c>
      <c r="T191" s="14">
        <v>-0.01</v>
      </c>
      <c r="U191" s="14">
        <v>0.01</v>
      </c>
      <c r="V191" s="21">
        <f t="shared" si="136"/>
        <v>0</v>
      </c>
      <c r="W191" s="21">
        <f t="shared" si="137"/>
        <v>-0.01</v>
      </c>
      <c r="X191" s="14">
        <v>0.01</v>
      </c>
      <c r="Y191" s="21">
        <f t="shared" si="138"/>
        <v>0</v>
      </c>
      <c r="Z191" s="14">
        <v>0.01</v>
      </c>
      <c r="AA191" s="14">
        <v>0</v>
      </c>
      <c r="AB191" s="14">
        <v>0</v>
      </c>
      <c r="AC191" s="14">
        <v>-0.02</v>
      </c>
      <c r="AD191" s="27">
        <f t="shared" si="139"/>
        <v>-0.01</v>
      </c>
      <c r="AE191" s="27">
        <f t="shared" si="140"/>
        <v>-0.01</v>
      </c>
      <c r="AF191" s="14">
        <v>0</v>
      </c>
      <c r="AG191" s="27">
        <f t="shared" si="141"/>
        <v>-0.01</v>
      </c>
      <c r="AH191" s="14">
        <v>0.01</v>
      </c>
      <c r="AI191" s="27">
        <f t="shared" si="141"/>
        <v>0</v>
      </c>
      <c r="AJ191" s="14">
        <v>0</v>
      </c>
      <c r="AK191" s="14">
        <v>0</v>
      </c>
      <c r="AL191" s="14">
        <v>0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34">
        <f t="shared" si="142"/>
        <v>0</v>
      </c>
      <c r="AS191" s="34">
        <f t="shared" si="143"/>
        <v>0</v>
      </c>
    </row>
    <row r="192" spans="1:45" x14ac:dyDescent="0.25">
      <c r="A192" t="s">
        <v>142</v>
      </c>
      <c r="B192" s="14">
        <v>0.02</v>
      </c>
      <c r="C192" s="14">
        <v>0</v>
      </c>
      <c r="D192" s="34"/>
      <c r="E192" s="14">
        <v>0</v>
      </c>
      <c r="F192" s="14">
        <f t="shared" si="131"/>
        <v>0</v>
      </c>
      <c r="G192" s="14">
        <f t="shared" si="132"/>
        <v>0.02</v>
      </c>
      <c r="H192" s="14">
        <v>0</v>
      </c>
      <c r="I192" s="14">
        <f t="shared" si="133"/>
        <v>0.02</v>
      </c>
      <c r="J192" s="14">
        <v>0</v>
      </c>
      <c r="K192" s="14">
        <f t="shared" si="133"/>
        <v>0.02</v>
      </c>
      <c r="L192" s="14">
        <v>0</v>
      </c>
      <c r="M192" s="14">
        <f t="shared" si="133"/>
        <v>0.02</v>
      </c>
      <c r="N192" s="14">
        <v>0</v>
      </c>
      <c r="O192" s="14">
        <f t="shared" si="133"/>
        <v>0.02</v>
      </c>
      <c r="P192" s="14">
        <v>0</v>
      </c>
      <c r="Q192" s="14">
        <v>0</v>
      </c>
      <c r="R192" s="14">
        <f t="shared" si="134"/>
        <v>0</v>
      </c>
      <c r="S192" s="14">
        <f t="shared" si="135"/>
        <v>0.02</v>
      </c>
      <c r="T192" s="14">
        <v>0</v>
      </c>
      <c r="U192" s="14">
        <v>0</v>
      </c>
      <c r="V192" s="21">
        <f t="shared" si="136"/>
        <v>0</v>
      </c>
      <c r="W192" s="21">
        <f t="shared" si="137"/>
        <v>0.02</v>
      </c>
      <c r="X192" s="14">
        <v>0</v>
      </c>
      <c r="Y192" s="21">
        <f t="shared" si="138"/>
        <v>0.02</v>
      </c>
      <c r="Z192" s="14">
        <v>0</v>
      </c>
      <c r="AA192" s="14">
        <v>0</v>
      </c>
      <c r="AB192" s="14">
        <v>0</v>
      </c>
      <c r="AC192" s="14">
        <v>0</v>
      </c>
      <c r="AD192" s="27">
        <f t="shared" si="139"/>
        <v>0</v>
      </c>
      <c r="AE192" s="27">
        <f t="shared" si="140"/>
        <v>0.02</v>
      </c>
      <c r="AF192" s="14">
        <v>0</v>
      </c>
      <c r="AG192" s="27">
        <f t="shared" si="141"/>
        <v>0.02</v>
      </c>
      <c r="AH192" s="14">
        <v>0</v>
      </c>
      <c r="AI192" s="27">
        <f t="shared" si="141"/>
        <v>0.02</v>
      </c>
      <c r="AJ192" s="14">
        <v>0</v>
      </c>
      <c r="AK192" s="14">
        <v>0</v>
      </c>
      <c r="AL192" s="14">
        <v>0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34">
        <f t="shared" si="142"/>
        <v>0</v>
      </c>
      <c r="AS192" s="34">
        <f t="shared" si="143"/>
        <v>0.02</v>
      </c>
    </row>
    <row r="193" spans="1:45" x14ac:dyDescent="0.25">
      <c r="A193" t="s">
        <v>145</v>
      </c>
      <c r="B193" s="14">
        <v>0.05</v>
      </c>
      <c r="C193" s="14">
        <v>0</v>
      </c>
      <c r="D193" s="34"/>
      <c r="E193" s="14">
        <v>0</v>
      </c>
      <c r="F193" s="14">
        <f t="shared" si="131"/>
        <v>0</v>
      </c>
      <c r="G193" s="14">
        <f t="shared" si="132"/>
        <v>0.05</v>
      </c>
      <c r="H193" s="14">
        <v>0</v>
      </c>
      <c r="I193" s="14">
        <f t="shared" si="133"/>
        <v>0.05</v>
      </c>
      <c r="J193" s="14">
        <v>0</v>
      </c>
      <c r="K193" s="14">
        <f t="shared" si="133"/>
        <v>0.05</v>
      </c>
      <c r="L193" s="14">
        <v>0</v>
      </c>
      <c r="M193" s="14">
        <f t="shared" si="133"/>
        <v>0.05</v>
      </c>
      <c r="N193" s="14">
        <v>0</v>
      </c>
      <c r="O193" s="14">
        <f t="shared" si="133"/>
        <v>0.05</v>
      </c>
      <c r="P193" s="14">
        <v>0</v>
      </c>
      <c r="Q193" s="14">
        <v>0</v>
      </c>
      <c r="R193" s="14">
        <f t="shared" si="134"/>
        <v>0</v>
      </c>
      <c r="S193" s="14">
        <f t="shared" si="135"/>
        <v>0.05</v>
      </c>
      <c r="T193" s="14">
        <v>0</v>
      </c>
      <c r="U193" s="14">
        <v>0</v>
      </c>
      <c r="V193" s="21">
        <f t="shared" si="136"/>
        <v>0</v>
      </c>
      <c r="W193" s="21">
        <f t="shared" si="137"/>
        <v>0.05</v>
      </c>
      <c r="X193" s="14">
        <v>0</v>
      </c>
      <c r="Y193" s="21">
        <f t="shared" si="138"/>
        <v>0.05</v>
      </c>
      <c r="Z193" s="14">
        <v>0</v>
      </c>
      <c r="AA193" s="14">
        <v>0</v>
      </c>
      <c r="AB193" s="14">
        <v>0</v>
      </c>
      <c r="AC193" s="14">
        <v>0</v>
      </c>
      <c r="AD193" s="27">
        <f t="shared" si="139"/>
        <v>0</v>
      </c>
      <c r="AE193" s="27">
        <f t="shared" si="140"/>
        <v>0.05</v>
      </c>
      <c r="AF193" s="14">
        <v>0</v>
      </c>
      <c r="AG193" s="27">
        <f t="shared" si="141"/>
        <v>0.05</v>
      </c>
      <c r="AH193" s="14">
        <v>0</v>
      </c>
      <c r="AI193" s="27">
        <f t="shared" si="141"/>
        <v>0.05</v>
      </c>
      <c r="AJ193" s="14">
        <v>0</v>
      </c>
      <c r="AK193" s="14">
        <v>0</v>
      </c>
      <c r="AL193" s="14">
        <v>0</v>
      </c>
      <c r="AM193" s="14">
        <v>0</v>
      </c>
      <c r="AN193" s="14">
        <v>0</v>
      </c>
      <c r="AO193" s="14">
        <v>0</v>
      </c>
      <c r="AP193" s="14">
        <v>0</v>
      </c>
      <c r="AQ193" s="14">
        <v>0</v>
      </c>
      <c r="AR193" s="34">
        <f t="shared" si="142"/>
        <v>0</v>
      </c>
      <c r="AS193" s="34">
        <f t="shared" si="143"/>
        <v>0.05</v>
      </c>
    </row>
    <row r="194" spans="1:45" x14ac:dyDescent="0.25">
      <c r="A194" t="s">
        <v>148</v>
      </c>
      <c r="B194" s="14">
        <v>0.01</v>
      </c>
      <c r="C194" s="14">
        <v>0</v>
      </c>
      <c r="D194" s="34"/>
      <c r="E194" s="14">
        <v>0</v>
      </c>
      <c r="F194" s="14">
        <f t="shared" si="131"/>
        <v>0</v>
      </c>
      <c r="G194" s="14">
        <f t="shared" si="132"/>
        <v>0.01</v>
      </c>
      <c r="H194" s="14">
        <v>0</v>
      </c>
      <c r="I194" s="14">
        <f t="shared" si="133"/>
        <v>0.01</v>
      </c>
      <c r="J194" s="14">
        <v>0</v>
      </c>
      <c r="K194" s="14">
        <f t="shared" si="133"/>
        <v>0.01</v>
      </c>
      <c r="L194" s="14">
        <v>0.02</v>
      </c>
      <c r="M194" s="14">
        <f t="shared" si="133"/>
        <v>0.03</v>
      </c>
      <c r="N194" s="14">
        <v>-0.01</v>
      </c>
      <c r="O194" s="14">
        <f t="shared" si="133"/>
        <v>1.9999999999999997E-2</v>
      </c>
      <c r="P194" s="14">
        <v>0.01</v>
      </c>
      <c r="Q194" s="14">
        <v>-0.01</v>
      </c>
      <c r="R194" s="14">
        <f t="shared" si="134"/>
        <v>0</v>
      </c>
      <c r="S194" s="14">
        <f t="shared" si="135"/>
        <v>1.9999999999999997E-2</v>
      </c>
      <c r="T194" s="14">
        <v>0</v>
      </c>
      <c r="U194" s="14">
        <v>0</v>
      </c>
      <c r="V194" s="21">
        <f t="shared" si="136"/>
        <v>0</v>
      </c>
      <c r="W194" s="21">
        <f t="shared" si="137"/>
        <v>1.9999999999999997E-2</v>
      </c>
      <c r="X194" s="14">
        <v>0</v>
      </c>
      <c r="Y194" s="21">
        <f t="shared" si="138"/>
        <v>1.9999999999999997E-2</v>
      </c>
      <c r="Z194" s="14">
        <v>0</v>
      </c>
      <c r="AA194" s="14">
        <v>0</v>
      </c>
      <c r="AB194" s="14">
        <v>0</v>
      </c>
      <c r="AC194" s="14">
        <v>0</v>
      </c>
      <c r="AD194" s="27">
        <f t="shared" si="139"/>
        <v>0</v>
      </c>
      <c r="AE194" s="27">
        <f t="shared" si="140"/>
        <v>1.9999999999999997E-2</v>
      </c>
      <c r="AF194" s="14">
        <v>0</v>
      </c>
      <c r="AG194" s="27">
        <f t="shared" si="141"/>
        <v>1.9999999999999997E-2</v>
      </c>
      <c r="AH194" s="14">
        <v>0</v>
      </c>
      <c r="AI194" s="27">
        <f t="shared" si="141"/>
        <v>1.9999999999999997E-2</v>
      </c>
      <c r="AJ194" s="14">
        <v>0</v>
      </c>
      <c r="AK194" s="14">
        <v>0</v>
      </c>
      <c r="AL194" s="14">
        <v>0</v>
      </c>
      <c r="AM194" s="14">
        <v>0</v>
      </c>
      <c r="AN194" s="14">
        <v>0</v>
      </c>
      <c r="AO194" s="14">
        <v>0</v>
      </c>
      <c r="AP194" s="14">
        <v>-0.01</v>
      </c>
      <c r="AQ194" s="14">
        <v>0</v>
      </c>
      <c r="AR194" s="34">
        <f t="shared" si="142"/>
        <v>-0.01</v>
      </c>
      <c r="AS194" s="34">
        <f t="shared" si="143"/>
        <v>9.9999999999999967E-3</v>
      </c>
    </row>
    <row r="195" spans="1:45" x14ac:dyDescent="0.25">
      <c r="A195" t="s">
        <v>164</v>
      </c>
      <c r="B195" s="14">
        <v>6387166.0999999996</v>
      </c>
      <c r="C195" s="14">
        <v>-6387166.0999999996</v>
      </c>
      <c r="D195" s="34"/>
      <c r="E195" s="14">
        <v>0</v>
      </c>
      <c r="F195" s="14">
        <f t="shared" si="131"/>
        <v>-6387166.0999999996</v>
      </c>
      <c r="G195" s="14">
        <f t="shared" si="132"/>
        <v>0</v>
      </c>
      <c r="H195" s="14">
        <v>0</v>
      </c>
      <c r="I195" s="14">
        <f t="shared" si="133"/>
        <v>0</v>
      </c>
      <c r="J195" s="14">
        <v>0</v>
      </c>
      <c r="K195" s="14">
        <f t="shared" si="133"/>
        <v>0</v>
      </c>
      <c r="L195" s="14">
        <v>0</v>
      </c>
      <c r="M195" s="14">
        <f t="shared" si="133"/>
        <v>0</v>
      </c>
      <c r="N195" s="14">
        <v>0</v>
      </c>
      <c r="O195" s="14">
        <f t="shared" si="133"/>
        <v>0</v>
      </c>
      <c r="P195" s="14">
        <v>0</v>
      </c>
      <c r="Q195" s="14">
        <v>0</v>
      </c>
      <c r="R195" s="14">
        <f t="shared" si="134"/>
        <v>0</v>
      </c>
      <c r="S195" s="14">
        <f t="shared" si="135"/>
        <v>0</v>
      </c>
      <c r="T195" s="14">
        <v>0</v>
      </c>
      <c r="U195" s="14">
        <v>0</v>
      </c>
      <c r="V195" s="21">
        <f t="shared" si="136"/>
        <v>0</v>
      </c>
      <c r="W195" s="21">
        <f t="shared" si="137"/>
        <v>0</v>
      </c>
      <c r="X195" s="14">
        <v>0</v>
      </c>
      <c r="Y195" s="21">
        <f t="shared" si="138"/>
        <v>0</v>
      </c>
      <c r="Z195" s="14">
        <v>0</v>
      </c>
      <c r="AA195" s="14">
        <v>0</v>
      </c>
      <c r="AB195" s="14">
        <v>0</v>
      </c>
      <c r="AC195" s="14">
        <v>0</v>
      </c>
      <c r="AD195" s="27">
        <f t="shared" si="139"/>
        <v>0</v>
      </c>
      <c r="AE195" s="27">
        <f t="shared" si="140"/>
        <v>0</v>
      </c>
      <c r="AF195" s="14">
        <v>0</v>
      </c>
      <c r="AG195" s="27">
        <f t="shared" si="141"/>
        <v>0</v>
      </c>
      <c r="AH195" s="14">
        <v>0</v>
      </c>
      <c r="AI195" s="27">
        <f t="shared" si="141"/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34">
        <f t="shared" si="142"/>
        <v>0</v>
      </c>
      <c r="AS195" s="34">
        <f t="shared" si="143"/>
        <v>0</v>
      </c>
    </row>
    <row r="196" spans="1:45" x14ac:dyDescent="0.25">
      <c r="A196" s="5" t="s">
        <v>165</v>
      </c>
      <c r="B196" s="15">
        <v>-9580749.0500000007</v>
      </c>
      <c r="C196" s="15">
        <v>-0.01</v>
      </c>
      <c r="D196" s="35"/>
      <c r="E196" s="15">
        <v>42254.96</v>
      </c>
      <c r="F196" s="15">
        <f>SUM(F179:F195)</f>
        <v>42254.950000000186</v>
      </c>
      <c r="G196" s="15">
        <f>SUM(G179:G195)</f>
        <v>-9538494.0999999978</v>
      </c>
      <c r="H196" s="15">
        <v>46862.33</v>
      </c>
      <c r="I196" s="15">
        <f>SUM(I179:I195)</f>
        <v>-9491631.7699999977</v>
      </c>
      <c r="J196" s="15">
        <v>79597.33</v>
      </c>
      <c r="K196" s="15">
        <f>SUM(K179:K195)</f>
        <v>-9412034.4399999976</v>
      </c>
      <c r="L196" s="15">
        <v>53150.92</v>
      </c>
      <c r="M196" s="15">
        <f>SUM(M179:M195)</f>
        <v>-9358883.5199999977</v>
      </c>
      <c r="N196" s="15">
        <v>54116.97</v>
      </c>
      <c r="O196" s="15">
        <f>SUM(O179:O195)</f>
        <v>-9304766.5499999989</v>
      </c>
      <c r="P196" s="15">
        <v>-0.01</v>
      </c>
      <c r="Q196" s="15">
        <v>51037.55</v>
      </c>
      <c r="R196" s="15">
        <f>SUM(R179:R195)</f>
        <v>51037.54</v>
      </c>
      <c r="S196" s="15">
        <f>SUM(S179:S195)</f>
        <v>-9253729.0099999979</v>
      </c>
      <c r="T196" s="15">
        <v>0</v>
      </c>
      <c r="U196" s="15">
        <v>51042.11</v>
      </c>
      <c r="V196" s="22">
        <f>SUM(V179:V195)</f>
        <v>51042.11</v>
      </c>
      <c r="W196" s="22">
        <f>SUM(W179:W195)</f>
        <v>-9202686.8999999985</v>
      </c>
      <c r="X196" s="15">
        <v>123003.33</v>
      </c>
      <c r="Y196" s="22">
        <f>SUM(Y179:Y195)</f>
        <v>-9079683.5699999984</v>
      </c>
      <c r="Z196" s="15">
        <v>0</v>
      </c>
      <c r="AA196" s="15">
        <v>0</v>
      </c>
      <c r="AB196" s="15">
        <v>0</v>
      </c>
      <c r="AC196" s="15">
        <v>20137.5</v>
      </c>
      <c r="AD196" s="28">
        <f>SUM(AD179:AD195)</f>
        <v>20137.500000000004</v>
      </c>
      <c r="AE196" s="28">
        <f>SUM(AE179:AE195)</f>
        <v>-9059546.0699999984</v>
      </c>
      <c r="AF196" s="15">
        <v>5227.78</v>
      </c>
      <c r="AG196" s="28">
        <f>SUM(AG179:AG195)</f>
        <v>-9054318.2899999972</v>
      </c>
      <c r="AH196" s="15">
        <v>7198.04</v>
      </c>
      <c r="AI196" s="28">
        <f>SUM(AI179:AI195)</f>
        <v>-9047120.2499999981</v>
      </c>
      <c r="AJ196" s="15">
        <v>0.02</v>
      </c>
      <c r="AK196" s="15">
        <v>254059.75</v>
      </c>
      <c r="AL196" s="15">
        <v>0</v>
      </c>
      <c r="AM196" s="15">
        <v>0</v>
      </c>
      <c r="AN196" s="15">
        <v>0</v>
      </c>
      <c r="AO196" s="15">
        <v>-101623.9</v>
      </c>
      <c r="AP196" s="15">
        <v>101834.24000000001</v>
      </c>
      <c r="AQ196" s="15">
        <v>0</v>
      </c>
      <c r="AR196" s="35">
        <f>SUM(AR179:AR195)</f>
        <v>254270.11000000002</v>
      </c>
      <c r="AS196" s="35">
        <f>SUM(AS179:AS195)</f>
        <v>-8792850.1399999969</v>
      </c>
    </row>
    <row r="197" spans="1:45" x14ac:dyDescent="0.25">
      <c r="A197" s="3" t="s">
        <v>31</v>
      </c>
      <c r="B197" s="14"/>
      <c r="C197" s="14"/>
      <c r="D197" s="3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21"/>
      <c r="W197" s="21"/>
      <c r="X197" s="14"/>
      <c r="Y197" s="21"/>
      <c r="Z197" s="14"/>
      <c r="AA197" s="14"/>
      <c r="AB197" s="14"/>
      <c r="AC197" s="14"/>
      <c r="AD197" s="27"/>
      <c r="AE197" s="27"/>
      <c r="AF197" s="14"/>
      <c r="AG197" s="27"/>
      <c r="AH197" s="14"/>
      <c r="AI197" s="27"/>
      <c r="AJ197" s="14"/>
      <c r="AK197" s="14"/>
      <c r="AL197" s="14"/>
      <c r="AM197" s="14"/>
      <c r="AN197" s="14"/>
      <c r="AO197" s="14"/>
      <c r="AP197" s="14"/>
      <c r="AQ197" s="14"/>
      <c r="AR197" s="34"/>
      <c r="AS197" s="34"/>
    </row>
    <row r="198" spans="1:45" x14ac:dyDescent="0.25">
      <c r="A198" t="s">
        <v>166</v>
      </c>
      <c r="B198" s="14"/>
      <c r="C198" s="14"/>
      <c r="D198" s="3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21"/>
      <c r="W198" s="21"/>
      <c r="X198" s="14"/>
      <c r="Y198" s="21"/>
      <c r="Z198" s="14"/>
      <c r="AA198" s="14"/>
      <c r="AB198" s="14"/>
      <c r="AC198" s="14"/>
      <c r="AD198" s="27"/>
      <c r="AE198" s="27"/>
      <c r="AF198" s="14"/>
      <c r="AG198" s="27"/>
      <c r="AH198" s="14"/>
      <c r="AI198" s="27"/>
      <c r="AJ198" s="14"/>
      <c r="AK198" s="14"/>
      <c r="AL198" s="14"/>
      <c r="AM198" s="14"/>
      <c r="AN198" s="14"/>
      <c r="AO198" s="14"/>
      <c r="AP198" s="14"/>
      <c r="AQ198" s="14"/>
      <c r="AR198" s="34"/>
      <c r="AS198" s="34"/>
    </row>
    <row r="199" spans="1:45" x14ac:dyDescent="0.25">
      <c r="A199" t="s">
        <v>103</v>
      </c>
      <c r="B199" s="14">
        <v>4395006.42</v>
      </c>
      <c r="C199" s="14">
        <v>409781993.56999999</v>
      </c>
      <c r="D199" s="34"/>
      <c r="E199" s="14">
        <v>-38000</v>
      </c>
      <c r="F199" s="14">
        <f t="shared" ref="F199:F203" si="144">C199+E199</f>
        <v>409743993.56999999</v>
      </c>
      <c r="G199" s="14">
        <f t="shared" ref="G199:G203" si="145">B199+F199</f>
        <v>414138999.99000001</v>
      </c>
      <c r="H199" s="14">
        <v>-38000</v>
      </c>
      <c r="I199" s="14">
        <f t="shared" ref="I199:O203" si="146">G199+H199</f>
        <v>414100999.99000001</v>
      </c>
      <c r="J199" s="14">
        <v>-63171095.990000002</v>
      </c>
      <c r="K199" s="14">
        <f t="shared" si="146"/>
        <v>350929904</v>
      </c>
      <c r="L199" s="14">
        <v>-599341</v>
      </c>
      <c r="M199" s="14">
        <f t="shared" si="146"/>
        <v>350330563</v>
      </c>
      <c r="N199" s="14">
        <v>-599341</v>
      </c>
      <c r="O199" s="14">
        <f t="shared" si="146"/>
        <v>349731222</v>
      </c>
      <c r="P199" s="14">
        <v>0</v>
      </c>
      <c r="Q199" s="14">
        <v>-599341</v>
      </c>
      <c r="R199" s="14">
        <f t="shared" ref="R199:R203" si="147">P199+Q199</f>
        <v>-599341</v>
      </c>
      <c r="S199" s="14">
        <f t="shared" ref="S199:S203" si="148">O199+R199</f>
        <v>349131881</v>
      </c>
      <c r="T199" s="14">
        <v>0</v>
      </c>
      <c r="U199" s="14">
        <v>-599341</v>
      </c>
      <c r="V199" s="21">
        <f t="shared" ref="V199:V203" si="149">T199+U199</f>
        <v>-599341</v>
      </c>
      <c r="W199" s="21">
        <f t="shared" ref="W199:W203" si="150">S199+V199</f>
        <v>348532540</v>
      </c>
      <c r="X199" s="14">
        <v>-599341</v>
      </c>
      <c r="Y199" s="21">
        <f t="shared" ref="Y199:Y203" si="151">W199+X199</f>
        <v>347933199</v>
      </c>
      <c r="Z199" s="14">
        <v>0</v>
      </c>
      <c r="AA199" s="14">
        <v>0</v>
      </c>
      <c r="AB199" s="14">
        <v>0</v>
      </c>
      <c r="AC199" s="14">
        <v>-347933199</v>
      </c>
      <c r="AD199" s="27">
        <f t="shared" ref="AD199:AD203" si="152">SUM(Z199:AC199)</f>
        <v>-347933199</v>
      </c>
      <c r="AE199" s="27">
        <f t="shared" ref="AE199:AE203" si="153">Y199+AD199</f>
        <v>0</v>
      </c>
      <c r="AF199" s="14">
        <v>0</v>
      </c>
      <c r="AG199" s="27">
        <f t="shared" ref="AG199:AI203" si="154">AE199+AF199</f>
        <v>0</v>
      </c>
      <c r="AH199" s="14">
        <v>0</v>
      </c>
      <c r="AI199" s="27">
        <f t="shared" si="154"/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-2177993.86</v>
      </c>
      <c r="AP199" s="14">
        <v>-1138586</v>
      </c>
      <c r="AQ199" s="14">
        <v>0</v>
      </c>
      <c r="AR199" s="34">
        <f t="shared" ref="AR199:AR203" si="155">SUM(AJ199:AQ199)</f>
        <v>-3316579.86</v>
      </c>
      <c r="AS199" s="34">
        <f t="shared" ref="AS199:AS203" si="156">AI199+AR199</f>
        <v>-3316579.86</v>
      </c>
    </row>
    <row r="200" spans="1:45" x14ac:dyDescent="0.25">
      <c r="A200" t="s">
        <v>104</v>
      </c>
      <c r="B200" s="14">
        <v>0</v>
      </c>
      <c r="C200" s="14">
        <v>0</v>
      </c>
      <c r="D200" s="34"/>
      <c r="E200" s="14">
        <v>0</v>
      </c>
      <c r="F200" s="14">
        <f t="shared" si="144"/>
        <v>0</v>
      </c>
      <c r="G200" s="14">
        <f t="shared" si="145"/>
        <v>0</v>
      </c>
      <c r="H200" s="14">
        <v>0</v>
      </c>
      <c r="I200" s="14">
        <f t="shared" si="146"/>
        <v>0</v>
      </c>
      <c r="J200" s="14">
        <v>0</v>
      </c>
      <c r="K200" s="14">
        <f t="shared" si="146"/>
        <v>0</v>
      </c>
      <c r="L200" s="14">
        <v>0</v>
      </c>
      <c r="M200" s="14">
        <f t="shared" si="146"/>
        <v>0</v>
      </c>
      <c r="N200" s="14">
        <v>0</v>
      </c>
      <c r="O200" s="14">
        <f t="shared" si="146"/>
        <v>0</v>
      </c>
      <c r="P200" s="14">
        <v>0</v>
      </c>
      <c r="Q200" s="14">
        <v>0</v>
      </c>
      <c r="R200" s="14">
        <f t="shared" si="147"/>
        <v>0</v>
      </c>
      <c r="S200" s="14">
        <f t="shared" si="148"/>
        <v>0</v>
      </c>
      <c r="T200" s="14">
        <v>0</v>
      </c>
      <c r="U200" s="14">
        <v>0</v>
      </c>
      <c r="V200" s="21">
        <f t="shared" si="149"/>
        <v>0</v>
      </c>
      <c r="W200" s="21">
        <f t="shared" si="150"/>
        <v>0</v>
      </c>
      <c r="X200" s="14">
        <v>0</v>
      </c>
      <c r="Y200" s="21">
        <f t="shared" si="151"/>
        <v>0</v>
      </c>
      <c r="Z200" s="14">
        <v>0</v>
      </c>
      <c r="AA200" s="14">
        <v>0</v>
      </c>
      <c r="AB200" s="14">
        <v>0</v>
      </c>
      <c r="AC200" s="14">
        <v>338720856</v>
      </c>
      <c r="AD200" s="27">
        <f t="shared" si="152"/>
        <v>338720856</v>
      </c>
      <c r="AE200" s="27">
        <f t="shared" si="153"/>
        <v>338720856</v>
      </c>
      <c r="AF200" s="14">
        <v>-599341</v>
      </c>
      <c r="AG200" s="27">
        <f t="shared" si="154"/>
        <v>338121515</v>
      </c>
      <c r="AH200" s="14">
        <v>-599341</v>
      </c>
      <c r="AI200" s="27">
        <f t="shared" si="154"/>
        <v>337522174</v>
      </c>
      <c r="AJ200" s="14">
        <v>0</v>
      </c>
      <c r="AK200" s="14">
        <v>0</v>
      </c>
      <c r="AL200" s="14">
        <v>0</v>
      </c>
      <c r="AM200" s="14">
        <v>0</v>
      </c>
      <c r="AN200" s="14">
        <v>0</v>
      </c>
      <c r="AO200" s="14">
        <v>0</v>
      </c>
      <c r="AP200" s="14">
        <v>-599341</v>
      </c>
      <c r="AQ200" s="14">
        <v>0</v>
      </c>
      <c r="AR200" s="34">
        <f t="shared" si="155"/>
        <v>-599341</v>
      </c>
      <c r="AS200" s="34">
        <f t="shared" si="156"/>
        <v>336922833</v>
      </c>
    </row>
    <row r="201" spans="1:45" x14ac:dyDescent="0.25">
      <c r="A201" t="s">
        <v>105</v>
      </c>
      <c r="B201" s="14">
        <v>0</v>
      </c>
      <c r="C201" s="14">
        <v>0</v>
      </c>
      <c r="D201" s="34"/>
      <c r="E201" s="14">
        <v>0</v>
      </c>
      <c r="F201" s="14">
        <f t="shared" si="144"/>
        <v>0</v>
      </c>
      <c r="G201" s="14">
        <f t="shared" si="145"/>
        <v>0</v>
      </c>
      <c r="H201" s="14">
        <v>0</v>
      </c>
      <c r="I201" s="14">
        <f t="shared" si="146"/>
        <v>0</v>
      </c>
      <c r="J201" s="14">
        <v>61459332.630000003</v>
      </c>
      <c r="K201" s="14">
        <f t="shared" si="146"/>
        <v>61459332.630000003</v>
      </c>
      <c r="L201" s="14">
        <v>0</v>
      </c>
      <c r="M201" s="14">
        <f t="shared" si="146"/>
        <v>61459332.630000003</v>
      </c>
      <c r="N201" s="14">
        <v>0</v>
      </c>
      <c r="O201" s="14">
        <f t="shared" si="146"/>
        <v>61459332.630000003</v>
      </c>
      <c r="P201" s="14">
        <v>0</v>
      </c>
      <c r="Q201" s="14">
        <v>0</v>
      </c>
      <c r="R201" s="14">
        <f t="shared" si="147"/>
        <v>0</v>
      </c>
      <c r="S201" s="14">
        <f t="shared" si="148"/>
        <v>61459332.630000003</v>
      </c>
      <c r="T201" s="14">
        <v>0</v>
      </c>
      <c r="U201" s="14">
        <v>0</v>
      </c>
      <c r="V201" s="21">
        <f t="shared" si="149"/>
        <v>0</v>
      </c>
      <c r="W201" s="21">
        <f t="shared" si="150"/>
        <v>61459332.630000003</v>
      </c>
      <c r="X201" s="14">
        <v>0</v>
      </c>
      <c r="Y201" s="21">
        <f t="shared" si="151"/>
        <v>61459332.630000003</v>
      </c>
      <c r="Z201" s="14">
        <v>0</v>
      </c>
      <c r="AA201" s="14">
        <v>0</v>
      </c>
      <c r="AB201" s="14">
        <v>0</v>
      </c>
      <c r="AC201" s="14">
        <v>-61459332.630000003</v>
      </c>
      <c r="AD201" s="27">
        <f t="shared" si="152"/>
        <v>-61459332.630000003</v>
      </c>
      <c r="AE201" s="27">
        <f t="shared" si="153"/>
        <v>0</v>
      </c>
      <c r="AF201" s="14">
        <v>0</v>
      </c>
      <c r="AG201" s="27">
        <f t="shared" si="154"/>
        <v>0</v>
      </c>
      <c r="AH201" s="14">
        <v>0</v>
      </c>
      <c r="AI201" s="27">
        <f t="shared" si="154"/>
        <v>0</v>
      </c>
      <c r="AJ201" s="14">
        <v>0</v>
      </c>
      <c r="AK201" s="14">
        <v>0</v>
      </c>
      <c r="AL201" s="14">
        <v>0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34">
        <f t="shared" si="155"/>
        <v>0</v>
      </c>
      <c r="AS201" s="34">
        <f t="shared" si="156"/>
        <v>0</v>
      </c>
    </row>
    <row r="202" spans="1:45" x14ac:dyDescent="0.25">
      <c r="A202" t="s">
        <v>106</v>
      </c>
      <c r="B202" s="14">
        <v>0</v>
      </c>
      <c r="C202" s="14">
        <v>0</v>
      </c>
      <c r="D202" s="34"/>
      <c r="E202" s="14">
        <v>0</v>
      </c>
      <c r="F202" s="14">
        <f t="shared" si="144"/>
        <v>0</v>
      </c>
      <c r="G202" s="14">
        <f t="shared" si="145"/>
        <v>0</v>
      </c>
      <c r="H202" s="14">
        <v>0</v>
      </c>
      <c r="I202" s="14">
        <f t="shared" si="146"/>
        <v>0</v>
      </c>
      <c r="J202" s="14">
        <v>0</v>
      </c>
      <c r="K202" s="14">
        <f t="shared" si="146"/>
        <v>0</v>
      </c>
      <c r="L202" s="14">
        <v>0</v>
      </c>
      <c r="M202" s="14">
        <f t="shared" si="146"/>
        <v>0</v>
      </c>
      <c r="N202" s="14">
        <v>0</v>
      </c>
      <c r="O202" s="14">
        <f t="shared" si="146"/>
        <v>0</v>
      </c>
      <c r="P202" s="14">
        <v>0</v>
      </c>
      <c r="Q202" s="14">
        <v>0</v>
      </c>
      <c r="R202" s="14">
        <f t="shared" si="147"/>
        <v>0</v>
      </c>
      <c r="S202" s="14">
        <f t="shared" si="148"/>
        <v>0</v>
      </c>
      <c r="T202" s="14">
        <v>0</v>
      </c>
      <c r="U202" s="14">
        <v>0</v>
      </c>
      <c r="V202" s="21">
        <f t="shared" si="149"/>
        <v>0</v>
      </c>
      <c r="W202" s="21">
        <f t="shared" si="150"/>
        <v>0</v>
      </c>
      <c r="X202" s="14">
        <v>0</v>
      </c>
      <c r="Y202" s="21">
        <f t="shared" si="151"/>
        <v>0</v>
      </c>
      <c r="Z202" s="14">
        <v>0</v>
      </c>
      <c r="AA202" s="14">
        <v>0</v>
      </c>
      <c r="AB202" s="14">
        <v>0</v>
      </c>
      <c r="AC202" s="14">
        <v>68346029</v>
      </c>
      <c r="AD202" s="27">
        <f t="shared" si="152"/>
        <v>68346029</v>
      </c>
      <c r="AE202" s="27">
        <f t="shared" si="153"/>
        <v>68346029</v>
      </c>
      <c r="AF202" s="14">
        <v>-1728771</v>
      </c>
      <c r="AG202" s="27">
        <f t="shared" si="154"/>
        <v>66617258</v>
      </c>
      <c r="AH202" s="14">
        <v>-1728771</v>
      </c>
      <c r="AI202" s="27">
        <f t="shared" si="154"/>
        <v>64888487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-1728771</v>
      </c>
      <c r="AQ202" s="14">
        <v>0</v>
      </c>
      <c r="AR202" s="34">
        <f t="shared" si="155"/>
        <v>-1728771</v>
      </c>
      <c r="AS202" s="34">
        <f t="shared" si="156"/>
        <v>63159716</v>
      </c>
    </row>
    <row r="203" spans="1:45" x14ac:dyDescent="0.25">
      <c r="A203" t="s">
        <v>167</v>
      </c>
      <c r="B203" s="14">
        <v>409781993.56999999</v>
      </c>
      <c r="C203" s="14">
        <v>-409781993.56999999</v>
      </c>
      <c r="D203" s="34"/>
      <c r="E203" s="14">
        <v>0</v>
      </c>
      <c r="F203" s="14">
        <f t="shared" si="144"/>
        <v>-409781993.56999999</v>
      </c>
      <c r="G203" s="14">
        <f t="shared" si="145"/>
        <v>0</v>
      </c>
      <c r="H203" s="14">
        <v>0</v>
      </c>
      <c r="I203" s="14">
        <f t="shared" si="146"/>
        <v>0</v>
      </c>
      <c r="J203" s="14">
        <v>0</v>
      </c>
      <c r="K203" s="14">
        <f t="shared" si="146"/>
        <v>0</v>
      </c>
      <c r="L203" s="14">
        <v>0</v>
      </c>
      <c r="M203" s="14">
        <f t="shared" si="146"/>
        <v>0</v>
      </c>
      <c r="N203" s="14">
        <v>0</v>
      </c>
      <c r="O203" s="14">
        <f t="shared" si="146"/>
        <v>0</v>
      </c>
      <c r="P203" s="14">
        <v>0</v>
      </c>
      <c r="Q203" s="14">
        <v>0</v>
      </c>
      <c r="R203" s="14">
        <f t="shared" si="147"/>
        <v>0</v>
      </c>
      <c r="S203" s="14">
        <f t="shared" si="148"/>
        <v>0</v>
      </c>
      <c r="T203" s="14">
        <v>0</v>
      </c>
      <c r="U203" s="14">
        <v>0</v>
      </c>
      <c r="V203" s="21">
        <f t="shared" si="149"/>
        <v>0</v>
      </c>
      <c r="W203" s="21">
        <f t="shared" si="150"/>
        <v>0</v>
      </c>
      <c r="X203" s="14">
        <v>0</v>
      </c>
      <c r="Y203" s="21">
        <f t="shared" si="151"/>
        <v>0</v>
      </c>
      <c r="Z203" s="14">
        <v>0</v>
      </c>
      <c r="AA203" s="14">
        <v>0</v>
      </c>
      <c r="AB203" s="14">
        <v>0</v>
      </c>
      <c r="AC203" s="14">
        <v>0</v>
      </c>
      <c r="AD203" s="27">
        <f t="shared" si="152"/>
        <v>0</v>
      </c>
      <c r="AE203" s="27">
        <f t="shared" si="153"/>
        <v>0</v>
      </c>
      <c r="AF203" s="14">
        <v>0</v>
      </c>
      <c r="AG203" s="27">
        <f t="shared" si="154"/>
        <v>0</v>
      </c>
      <c r="AH203" s="14">
        <v>0</v>
      </c>
      <c r="AI203" s="27">
        <f t="shared" si="154"/>
        <v>0</v>
      </c>
      <c r="AJ203" s="14">
        <v>0</v>
      </c>
      <c r="AK203" s="14">
        <v>0</v>
      </c>
      <c r="AL203" s="14">
        <v>0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34">
        <f t="shared" si="155"/>
        <v>0</v>
      </c>
      <c r="AS203" s="34">
        <f t="shared" si="156"/>
        <v>0</v>
      </c>
    </row>
    <row r="204" spans="1:45" x14ac:dyDescent="0.25">
      <c r="A204" s="5" t="s">
        <v>168</v>
      </c>
      <c r="B204" s="15">
        <v>414176999.99000001</v>
      </c>
      <c r="C204" s="15">
        <v>0</v>
      </c>
      <c r="D204" s="35"/>
      <c r="E204" s="15">
        <v>-38000</v>
      </c>
      <c r="F204" s="15">
        <f>SUM(F199:F203)</f>
        <v>-38000</v>
      </c>
      <c r="G204" s="15">
        <f>SUM(G199:G203)</f>
        <v>414138999.99000001</v>
      </c>
      <c r="H204" s="15">
        <v>-38000</v>
      </c>
      <c r="I204" s="15">
        <f>SUM(I199:I203)</f>
        <v>414100999.99000001</v>
      </c>
      <c r="J204" s="15">
        <v>-1711763.36</v>
      </c>
      <c r="K204" s="15">
        <f>SUM(K199:K203)</f>
        <v>412389236.63</v>
      </c>
      <c r="L204" s="15">
        <v>-599341</v>
      </c>
      <c r="M204" s="15">
        <f>SUM(M199:M203)</f>
        <v>411789895.63</v>
      </c>
      <c r="N204" s="15">
        <v>-599341</v>
      </c>
      <c r="O204" s="15">
        <f>SUM(O199:O203)</f>
        <v>411190554.63</v>
      </c>
      <c r="P204" s="15">
        <v>0</v>
      </c>
      <c r="Q204" s="15">
        <v>-599341</v>
      </c>
      <c r="R204" s="15">
        <f>SUM(R199:R203)</f>
        <v>-599341</v>
      </c>
      <c r="S204" s="15">
        <f>SUM(S199:S203)</f>
        <v>410591213.63</v>
      </c>
      <c r="T204" s="15">
        <v>0</v>
      </c>
      <c r="U204" s="15">
        <v>-599341</v>
      </c>
      <c r="V204" s="22">
        <f>SUM(V199:V203)</f>
        <v>-599341</v>
      </c>
      <c r="W204" s="22">
        <f>SUM(W199:W203)</f>
        <v>409991872.63</v>
      </c>
      <c r="X204" s="15">
        <v>-599341</v>
      </c>
      <c r="Y204" s="22">
        <f>SUM(Y199:Y203)</f>
        <v>409392531.63</v>
      </c>
      <c r="Z204" s="15">
        <v>0</v>
      </c>
      <c r="AA204" s="15">
        <v>0</v>
      </c>
      <c r="AB204" s="15">
        <v>0</v>
      </c>
      <c r="AC204" s="15">
        <v>-2325646.63</v>
      </c>
      <c r="AD204" s="28">
        <f>SUM(AD199:AD203)</f>
        <v>-2325646.6299999952</v>
      </c>
      <c r="AE204" s="28">
        <f>SUM(AE199:AE203)</f>
        <v>407066885</v>
      </c>
      <c r="AF204" s="15">
        <v>-2328112</v>
      </c>
      <c r="AG204" s="28">
        <f>SUM(AG199:AG203)</f>
        <v>404738773</v>
      </c>
      <c r="AH204" s="15">
        <v>-2328112</v>
      </c>
      <c r="AI204" s="28">
        <f>SUM(AI199:AI203)</f>
        <v>402410661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-2177993.86</v>
      </c>
      <c r="AP204" s="15">
        <v>-3466698</v>
      </c>
      <c r="AQ204" s="15">
        <v>0</v>
      </c>
      <c r="AR204" s="35">
        <f>SUM(AR199:AR203)</f>
        <v>-5644691.8599999994</v>
      </c>
      <c r="AS204" s="35">
        <f>SUM(AS199:AS203)</f>
        <v>396765969.13999999</v>
      </c>
    </row>
    <row r="205" spans="1:45" x14ac:dyDescent="0.25">
      <c r="A205" s="3" t="s">
        <v>31</v>
      </c>
      <c r="B205" s="14"/>
      <c r="C205" s="14"/>
      <c r="D205" s="3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21"/>
      <c r="W205" s="21"/>
      <c r="X205" s="14"/>
      <c r="Y205" s="21"/>
      <c r="Z205" s="14"/>
      <c r="AA205" s="14"/>
      <c r="AB205" s="14"/>
      <c r="AC205" s="14"/>
      <c r="AD205" s="27"/>
      <c r="AE205" s="27"/>
      <c r="AF205" s="14"/>
      <c r="AG205" s="27"/>
      <c r="AH205" s="14"/>
      <c r="AI205" s="27"/>
      <c r="AJ205" s="14"/>
      <c r="AK205" s="14"/>
      <c r="AL205" s="14"/>
      <c r="AM205" s="14"/>
      <c r="AN205" s="14"/>
      <c r="AO205" s="14"/>
      <c r="AP205" s="14"/>
      <c r="AQ205" s="14"/>
      <c r="AR205" s="34"/>
      <c r="AS205" s="34"/>
    </row>
    <row r="206" spans="1:45" x14ac:dyDescent="0.25">
      <c r="A206" t="s">
        <v>169</v>
      </c>
      <c r="B206" s="14"/>
      <c r="C206" s="14"/>
      <c r="D206" s="3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21"/>
      <c r="W206" s="21"/>
      <c r="X206" s="14"/>
      <c r="Y206" s="21"/>
      <c r="Z206" s="14"/>
      <c r="AA206" s="14"/>
      <c r="AB206" s="14"/>
      <c r="AC206" s="14"/>
      <c r="AD206" s="27"/>
      <c r="AE206" s="27"/>
      <c r="AF206" s="14"/>
      <c r="AG206" s="27"/>
      <c r="AH206" s="14"/>
      <c r="AI206" s="27"/>
      <c r="AJ206" s="14"/>
      <c r="AK206" s="14"/>
      <c r="AL206" s="14"/>
      <c r="AM206" s="14"/>
      <c r="AN206" s="14"/>
      <c r="AO206" s="14"/>
      <c r="AP206" s="14"/>
      <c r="AQ206" s="14"/>
      <c r="AR206" s="34"/>
      <c r="AS206" s="34"/>
    </row>
    <row r="207" spans="1:45" x14ac:dyDescent="0.25">
      <c r="A207" t="s">
        <v>83</v>
      </c>
      <c r="B207" s="14">
        <v>-5187610.83</v>
      </c>
      <c r="C207" s="14">
        <v>2075044.33</v>
      </c>
      <c r="D207" s="34">
        <f t="shared" ref="D207:D245" si="157">+B207+C207</f>
        <v>-3112566.5</v>
      </c>
      <c r="E207" s="14">
        <v>0</v>
      </c>
      <c r="F207" s="14">
        <f t="shared" ref="F207:F244" si="158">C207+E207</f>
        <v>2075044.33</v>
      </c>
      <c r="G207" s="14">
        <f t="shared" ref="G207:G244" si="159">B207+F207</f>
        <v>-3112566.5</v>
      </c>
      <c r="H207" s="14">
        <v>0</v>
      </c>
      <c r="I207" s="14">
        <f t="shared" ref="I207:O245" si="160">G207+H207</f>
        <v>-3112566.5</v>
      </c>
      <c r="J207" s="14">
        <v>-152898.1</v>
      </c>
      <c r="K207" s="14">
        <f t="shared" si="160"/>
        <v>-3265464.6</v>
      </c>
      <c r="L207" s="14">
        <v>-50966.03</v>
      </c>
      <c r="M207" s="14">
        <f t="shared" si="160"/>
        <v>-3316430.63</v>
      </c>
      <c r="N207" s="14">
        <v>-50966.03</v>
      </c>
      <c r="O207" s="14">
        <f t="shared" si="160"/>
        <v>-3367396.6599999997</v>
      </c>
      <c r="P207" s="14">
        <v>0</v>
      </c>
      <c r="Q207" s="14">
        <v>-50966.03</v>
      </c>
      <c r="R207" s="14">
        <f t="shared" ref="R207:R244" si="161">P207+Q207</f>
        <v>-50966.03</v>
      </c>
      <c r="S207" s="14">
        <f t="shared" ref="S207:S244" si="162">O207+R207</f>
        <v>-3418362.6899999995</v>
      </c>
      <c r="T207" s="14">
        <v>0</v>
      </c>
      <c r="U207" s="14">
        <v>-50966.03</v>
      </c>
      <c r="V207" s="21">
        <f t="shared" ref="V207:V244" si="163">T207+U207</f>
        <v>-50966.03</v>
      </c>
      <c r="W207" s="21">
        <f t="shared" ref="W207:W244" si="164">S207+V207</f>
        <v>-3469328.7199999993</v>
      </c>
      <c r="X207" s="14">
        <v>-50966.04</v>
      </c>
      <c r="Y207" s="21">
        <f t="shared" ref="Y207:Y245" si="165">W207+X207</f>
        <v>-3520294.7599999993</v>
      </c>
      <c r="Z207" s="14">
        <v>0</v>
      </c>
      <c r="AA207" s="14">
        <v>0</v>
      </c>
      <c r="AB207" s="14">
        <v>0</v>
      </c>
      <c r="AC207" s="14">
        <v>-50966.03</v>
      </c>
      <c r="AD207" s="27">
        <f t="shared" ref="AD207:AD244" si="166">SUM(Z207:AC207)</f>
        <v>-50966.03</v>
      </c>
      <c r="AE207" s="27">
        <f t="shared" ref="AE207:AE244" si="167">Y207+AD207</f>
        <v>-3571260.7899999991</v>
      </c>
      <c r="AF207" s="14">
        <v>-50966.03</v>
      </c>
      <c r="AG207" s="27">
        <f t="shared" ref="AG207:AI245" si="168">AE207+AF207</f>
        <v>-3622226.8199999989</v>
      </c>
      <c r="AH207" s="14">
        <v>-50966.03</v>
      </c>
      <c r="AI207" s="27">
        <f t="shared" si="168"/>
        <v>-3673192.8499999987</v>
      </c>
      <c r="AJ207" s="14">
        <v>0</v>
      </c>
      <c r="AK207" s="14">
        <v>-138956.22</v>
      </c>
      <c r="AL207" s="14">
        <v>0</v>
      </c>
      <c r="AM207" s="14">
        <v>0</v>
      </c>
      <c r="AN207" s="14">
        <v>0</v>
      </c>
      <c r="AO207" s="14">
        <v>55582.49</v>
      </c>
      <c r="AP207" s="14">
        <v>-22581.75</v>
      </c>
      <c r="AQ207" s="14">
        <v>0</v>
      </c>
      <c r="AR207" s="34">
        <f t="shared" ref="AR207:AR244" si="169">SUM(AJ207:AQ207)</f>
        <v>-105955.48000000001</v>
      </c>
      <c r="AS207" s="34">
        <f t="shared" ref="AS207:AS244" si="170">AI207+AR207</f>
        <v>-3779148.3299999987</v>
      </c>
    </row>
    <row r="208" spans="1:45" x14ac:dyDescent="0.25">
      <c r="A208" t="s">
        <v>84</v>
      </c>
      <c r="B208" s="14">
        <v>-10016379.49</v>
      </c>
      <c r="C208" s="14">
        <v>4006551.8</v>
      </c>
      <c r="D208" s="34">
        <f t="shared" si="157"/>
        <v>-6009827.6900000004</v>
      </c>
      <c r="E208" s="14">
        <v>0</v>
      </c>
      <c r="F208" s="14">
        <f t="shared" si="158"/>
        <v>4006551.8</v>
      </c>
      <c r="G208" s="14">
        <f t="shared" si="159"/>
        <v>-6009827.6900000004</v>
      </c>
      <c r="H208" s="14">
        <v>0</v>
      </c>
      <c r="I208" s="14">
        <f t="shared" si="160"/>
        <v>-6009827.6900000004</v>
      </c>
      <c r="J208" s="14">
        <v>2254.46</v>
      </c>
      <c r="K208" s="14">
        <f t="shared" si="160"/>
        <v>-6007573.2300000004</v>
      </c>
      <c r="L208" s="14">
        <v>0</v>
      </c>
      <c r="M208" s="14">
        <f t="shared" si="160"/>
        <v>-6007573.2300000004</v>
      </c>
      <c r="N208" s="14">
        <v>0</v>
      </c>
      <c r="O208" s="14">
        <f t="shared" si="160"/>
        <v>-6007573.2300000004</v>
      </c>
      <c r="P208" s="14">
        <v>0</v>
      </c>
      <c r="Q208" s="14">
        <v>637637.31999999995</v>
      </c>
      <c r="R208" s="14">
        <f t="shared" si="161"/>
        <v>637637.31999999995</v>
      </c>
      <c r="S208" s="14">
        <f t="shared" si="162"/>
        <v>-5369935.9100000001</v>
      </c>
      <c r="T208" s="14">
        <v>0</v>
      </c>
      <c r="U208" s="14">
        <v>0</v>
      </c>
      <c r="V208" s="21">
        <f t="shared" si="163"/>
        <v>0</v>
      </c>
      <c r="W208" s="21">
        <f t="shared" si="164"/>
        <v>-5369935.9100000001</v>
      </c>
      <c r="X208" s="14">
        <v>0</v>
      </c>
      <c r="Y208" s="21">
        <f t="shared" si="165"/>
        <v>-5369935.9100000001</v>
      </c>
      <c r="Z208" s="14">
        <v>0</v>
      </c>
      <c r="AA208" s="14">
        <v>0</v>
      </c>
      <c r="AB208" s="14">
        <v>0</v>
      </c>
      <c r="AC208" s="14">
        <v>973602.99</v>
      </c>
      <c r="AD208" s="27">
        <f t="shared" si="166"/>
        <v>973602.99</v>
      </c>
      <c r="AE208" s="27">
        <f t="shared" si="167"/>
        <v>-4396332.92</v>
      </c>
      <c r="AF208" s="14">
        <v>0</v>
      </c>
      <c r="AG208" s="27">
        <f t="shared" si="168"/>
        <v>-4396332.92</v>
      </c>
      <c r="AH208" s="14">
        <v>0</v>
      </c>
      <c r="AI208" s="27">
        <f t="shared" si="168"/>
        <v>-4396332.92</v>
      </c>
      <c r="AJ208" s="14">
        <v>0</v>
      </c>
      <c r="AK208" s="14">
        <v>525709.28</v>
      </c>
      <c r="AL208" s="14">
        <v>0</v>
      </c>
      <c r="AM208" s="14">
        <v>0</v>
      </c>
      <c r="AN208" s="14">
        <v>0</v>
      </c>
      <c r="AO208" s="14">
        <v>-210283.71</v>
      </c>
      <c r="AP208" s="14">
        <v>-268568.78999999998</v>
      </c>
      <c r="AQ208" s="14">
        <v>0</v>
      </c>
      <c r="AR208" s="34">
        <f t="shared" si="169"/>
        <v>46856.780000000086</v>
      </c>
      <c r="AS208" s="34">
        <f t="shared" si="170"/>
        <v>-4349476.1399999997</v>
      </c>
    </row>
    <row r="209" spans="1:45" x14ac:dyDescent="0.25">
      <c r="A209" t="s">
        <v>85</v>
      </c>
      <c r="B209" s="14">
        <v>36750</v>
      </c>
      <c r="C209" s="14">
        <v>-14700</v>
      </c>
      <c r="D209" s="34">
        <f t="shared" si="157"/>
        <v>22050</v>
      </c>
      <c r="E209" s="14">
        <v>0</v>
      </c>
      <c r="F209" s="14">
        <f t="shared" si="158"/>
        <v>-14700</v>
      </c>
      <c r="G209" s="14">
        <f t="shared" si="159"/>
        <v>22050</v>
      </c>
      <c r="H209" s="14">
        <v>0</v>
      </c>
      <c r="I209" s="14">
        <f t="shared" si="160"/>
        <v>22050</v>
      </c>
      <c r="J209" s="14">
        <v>0</v>
      </c>
      <c r="K209" s="14">
        <f t="shared" si="160"/>
        <v>22050</v>
      </c>
      <c r="L209" s="14">
        <v>0</v>
      </c>
      <c r="M209" s="14">
        <f t="shared" si="160"/>
        <v>22050</v>
      </c>
      <c r="N209" s="14">
        <v>0</v>
      </c>
      <c r="O209" s="14">
        <f t="shared" si="160"/>
        <v>22050</v>
      </c>
      <c r="P209" s="14">
        <v>0</v>
      </c>
      <c r="Q209" s="14">
        <v>0</v>
      </c>
      <c r="R209" s="14">
        <f t="shared" si="161"/>
        <v>0</v>
      </c>
      <c r="S209" s="14">
        <f t="shared" si="162"/>
        <v>22050</v>
      </c>
      <c r="T209" s="14">
        <v>0</v>
      </c>
      <c r="U209" s="14">
        <v>0</v>
      </c>
      <c r="V209" s="21">
        <f t="shared" si="163"/>
        <v>0</v>
      </c>
      <c r="W209" s="21">
        <f t="shared" si="164"/>
        <v>22050</v>
      </c>
      <c r="X209" s="14">
        <v>0</v>
      </c>
      <c r="Y209" s="21">
        <f t="shared" si="165"/>
        <v>22050</v>
      </c>
      <c r="Z209" s="14">
        <v>0</v>
      </c>
      <c r="AA209" s="14">
        <v>0</v>
      </c>
      <c r="AB209" s="14">
        <v>0</v>
      </c>
      <c r="AC209" s="14">
        <v>-22050</v>
      </c>
      <c r="AD209" s="27">
        <f t="shared" si="166"/>
        <v>-22050</v>
      </c>
      <c r="AE209" s="27">
        <f t="shared" si="167"/>
        <v>0</v>
      </c>
      <c r="AF209" s="14">
        <v>0</v>
      </c>
      <c r="AG209" s="27">
        <f t="shared" si="168"/>
        <v>0</v>
      </c>
      <c r="AH209" s="14">
        <v>0</v>
      </c>
      <c r="AI209" s="27">
        <f t="shared" si="168"/>
        <v>0</v>
      </c>
      <c r="AJ209" s="14">
        <v>0</v>
      </c>
      <c r="AK209" s="14">
        <v>0</v>
      </c>
      <c r="AL209" s="14">
        <v>0</v>
      </c>
      <c r="AM209" s="14">
        <v>0</v>
      </c>
      <c r="AN209" s="14">
        <v>0</v>
      </c>
      <c r="AO209" s="14">
        <v>0</v>
      </c>
      <c r="AP209" s="14">
        <v>65625</v>
      </c>
      <c r="AQ209" s="14">
        <v>0</v>
      </c>
      <c r="AR209" s="34">
        <f t="shared" si="169"/>
        <v>65625</v>
      </c>
      <c r="AS209" s="34">
        <f t="shared" si="170"/>
        <v>65625</v>
      </c>
    </row>
    <row r="210" spans="1:45" x14ac:dyDescent="0.25">
      <c r="A210" t="s">
        <v>170</v>
      </c>
      <c r="B210" s="14">
        <v>1490.48</v>
      </c>
      <c r="C210" s="14">
        <v>-596.19000000000005</v>
      </c>
      <c r="D210" s="34">
        <f t="shared" si="157"/>
        <v>894.29</v>
      </c>
      <c r="E210" s="14">
        <v>0</v>
      </c>
      <c r="F210" s="14">
        <f t="shared" si="158"/>
        <v>-596.19000000000005</v>
      </c>
      <c r="G210" s="14">
        <f t="shared" si="159"/>
        <v>894.29</v>
      </c>
      <c r="H210" s="14">
        <v>0</v>
      </c>
      <c r="I210" s="14">
        <f t="shared" si="160"/>
        <v>894.29</v>
      </c>
      <c r="J210" s="14">
        <v>0</v>
      </c>
      <c r="K210" s="14">
        <f t="shared" si="160"/>
        <v>894.29</v>
      </c>
      <c r="L210" s="14">
        <v>0</v>
      </c>
      <c r="M210" s="14">
        <f t="shared" si="160"/>
        <v>894.29</v>
      </c>
      <c r="N210" s="14">
        <v>0</v>
      </c>
      <c r="O210" s="14">
        <f t="shared" si="160"/>
        <v>894.29</v>
      </c>
      <c r="P210" s="14">
        <v>0</v>
      </c>
      <c r="Q210" s="14">
        <v>0</v>
      </c>
      <c r="R210" s="14">
        <f t="shared" si="161"/>
        <v>0</v>
      </c>
      <c r="S210" s="14">
        <f t="shared" si="162"/>
        <v>894.29</v>
      </c>
      <c r="T210" s="14">
        <v>0</v>
      </c>
      <c r="U210" s="14">
        <v>0</v>
      </c>
      <c r="V210" s="21">
        <f t="shared" si="163"/>
        <v>0</v>
      </c>
      <c r="W210" s="21">
        <f t="shared" si="164"/>
        <v>894.29</v>
      </c>
      <c r="X210" s="14">
        <v>0</v>
      </c>
      <c r="Y210" s="21">
        <f t="shared" si="165"/>
        <v>894.29</v>
      </c>
      <c r="Z210" s="14">
        <v>0</v>
      </c>
      <c r="AA210" s="14">
        <v>0</v>
      </c>
      <c r="AB210" s="14">
        <v>0</v>
      </c>
      <c r="AC210" s="14">
        <v>0</v>
      </c>
      <c r="AD210" s="27">
        <f t="shared" si="166"/>
        <v>0</v>
      </c>
      <c r="AE210" s="27">
        <f t="shared" si="167"/>
        <v>894.29</v>
      </c>
      <c r="AF210" s="14">
        <v>0</v>
      </c>
      <c r="AG210" s="27">
        <f t="shared" si="168"/>
        <v>894.29</v>
      </c>
      <c r="AH210" s="14">
        <v>0</v>
      </c>
      <c r="AI210" s="27">
        <f t="shared" si="168"/>
        <v>894.29</v>
      </c>
      <c r="AJ210" s="14">
        <v>0</v>
      </c>
      <c r="AK210" s="14">
        <v>0</v>
      </c>
      <c r="AL210" s="14">
        <v>0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34">
        <f t="shared" si="169"/>
        <v>0</v>
      </c>
      <c r="AS210" s="34">
        <f t="shared" si="170"/>
        <v>894.29</v>
      </c>
    </row>
    <row r="211" spans="1:45" x14ac:dyDescent="0.25">
      <c r="A211" t="s">
        <v>171</v>
      </c>
      <c r="B211" s="14">
        <v>453736.28</v>
      </c>
      <c r="C211" s="14">
        <v>-181494.52</v>
      </c>
      <c r="D211" s="34">
        <f t="shared" si="157"/>
        <v>272241.76</v>
      </c>
      <c r="E211" s="14">
        <v>0</v>
      </c>
      <c r="F211" s="14">
        <f t="shared" si="158"/>
        <v>-181494.52</v>
      </c>
      <c r="G211" s="14">
        <f t="shared" si="159"/>
        <v>272241.76</v>
      </c>
      <c r="H211" s="14">
        <v>0</v>
      </c>
      <c r="I211" s="14">
        <f t="shared" si="160"/>
        <v>272241.76</v>
      </c>
      <c r="J211" s="14">
        <v>0</v>
      </c>
      <c r="K211" s="14">
        <f t="shared" si="160"/>
        <v>272241.76</v>
      </c>
      <c r="L211" s="14">
        <v>0</v>
      </c>
      <c r="M211" s="14">
        <f t="shared" si="160"/>
        <v>272241.76</v>
      </c>
      <c r="N211" s="14">
        <v>0</v>
      </c>
      <c r="O211" s="14">
        <f t="shared" si="160"/>
        <v>272241.76</v>
      </c>
      <c r="P211" s="14">
        <v>0</v>
      </c>
      <c r="Q211" s="14">
        <v>0</v>
      </c>
      <c r="R211" s="14">
        <f t="shared" si="161"/>
        <v>0</v>
      </c>
      <c r="S211" s="14">
        <f t="shared" si="162"/>
        <v>272241.76</v>
      </c>
      <c r="T211" s="14">
        <v>0</v>
      </c>
      <c r="U211" s="14">
        <v>0</v>
      </c>
      <c r="V211" s="21">
        <f t="shared" si="163"/>
        <v>0</v>
      </c>
      <c r="W211" s="21">
        <f t="shared" si="164"/>
        <v>272241.76</v>
      </c>
      <c r="X211" s="14">
        <v>0</v>
      </c>
      <c r="Y211" s="21">
        <f t="shared" si="165"/>
        <v>272241.76</v>
      </c>
      <c r="Z211" s="14">
        <v>0</v>
      </c>
      <c r="AA211" s="14">
        <v>0</v>
      </c>
      <c r="AB211" s="14">
        <v>0</v>
      </c>
      <c r="AC211" s="14">
        <v>0</v>
      </c>
      <c r="AD211" s="27">
        <f t="shared" si="166"/>
        <v>0</v>
      </c>
      <c r="AE211" s="27">
        <f t="shared" si="167"/>
        <v>272241.76</v>
      </c>
      <c r="AF211" s="14">
        <v>0</v>
      </c>
      <c r="AG211" s="27">
        <f t="shared" si="168"/>
        <v>272241.76</v>
      </c>
      <c r="AH211" s="14">
        <v>0</v>
      </c>
      <c r="AI211" s="27">
        <f t="shared" si="168"/>
        <v>272241.76</v>
      </c>
      <c r="AJ211" s="14">
        <v>0</v>
      </c>
      <c r="AK211" s="14">
        <v>0</v>
      </c>
      <c r="AL211" s="14">
        <v>0</v>
      </c>
      <c r="AM211" s="14">
        <v>0</v>
      </c>
      <c r="AN211" s="14">
        <v>0</v>
      </c>
      <c r="AO211" s="14">
        <v>0</v>
      </c>
      <c r="AP211" s="14">
        <v>0</v>
      </c>
      <c r="AQ211" s="14">
        <v>0</v>
      </c>
      <c r="AR211" s="34">
        <f t="shared" si="169"/>
        <v>0</v>
      </c>
      <c r="AS211" s="34">
        <f t="shared" si="170"/>
        <v>272241.76</v>
      </c>
    </row>
    <row r="212" spans="1:45" x14ac:dyDescent="0.25">
      <c r="A212" t="s">
        <v>172</v>
      </c>
      <c r="B212" s="14">
        <v>-242126.5</v>
      </c>
      <c r="C212" s="14">
        <v>96850.6</v>
      </c>
      <c r="D212" s="34">
        <f t="shared" si="157"/>
        <v>-145275.9</v>
      </c>
      <c r="E212" s="14">
        <v>-273802.40999999997</v>
      </c>
      <c r="F212" s="14">
        <f t="shared" si="158"/>
        <v>-176951.80999999997</v>
      </c>
      <c r="G212" s="14">
        <f t="shared" si="159"/>
        <v>-419078.30999999994</v>
      </c>
      <c r="H212" s="14">
        <v>218869.77</v>
      </c>
      <c r="I212" s="14">
        <f t="shared" si="160"/>
        <v>-200208.53999999995</v>
      </c>
      <c r="J212" s="14">
        <v>83035.259999999995</v>
      </c>
      <c r="K212" s="14">
        <f t="shared" si="160"/>
        <v>-117173.27999999996</v>
      </c>
      <c r="L212" s="14">
        <v>97081.53</v>
      </c>
      <c r="M212" s="14">
        <f t="shared" si="160"/>
        <v>-20091.749999999956</v>
      </c>
      <c r="N212" s="14">
        <v>70092.12</v>
      </c>
      <c r="O212" s="14">
        <f t="shared" si="160"/>
        <v>50000.370000000039</v>
      </c>
      <c r="P212" s="14">
        <v>0</v>
      </c>
      <c r="Q212" s="14">
        <v>-193237.8</v>
      </c>
      <c r="R212" s="14">
        <f t="shared" si="161"/>
        <v>-193237.8</v>
      </c>
      <c r="S212" s="14">
        <f t="shared" si="162"/>
        <v>-143237.42999999993</v>
      </c>
      <c r="T212" s="14">
        <v>0</v>
      </c>
      <c r="U212" s="14">
        <v>190010.1</v>
      </c>
      <c r="V212" s="21">
        <f t="shared" si="163"/>
        <v>190010.1</v>
      </c>
      <c r="W212" s="21">
        <f t="shared" si="164"/>
        <v>46772.670000000071</v>
      </c>
      <c r="X212" s="14">
        <v>0</v>
      </c>
      <c r="Y212" s="21">
        <f t="shared" si="165"/>
        <v>46772.670000000071</v>
      </c>
      <c r="Z212" s="14">
        <v>0</v>
      </c>
      <c r="AA212" s="14">
        <v>0</v>
      </c>
      <c r="AB212" s="14">
        <v>0</v>
      </c>
      <c r="AC212" s="14">
        <v>83915.16</v>
      </c>
      <c r="AD212" s="27">
        <f t="shared" si="166"/>
        <v>83915.16</v>
      </c>
      <c r="AE212" s="27">
        <f t="shared" si="167"/>
        <v>130687.83000000007</v>
      </c>
      <c r="AF212" s="14">
        <v>0</v>
      </c>
      <c r="AG212" s="27">
        <f t="shared" si="168"/>
        <v>130687.83000000007</v>
      </c>
      <c r="AH212" s="14">
        <v>583197.09</v>
      </c>
      <c r="AI212" s="27">
        <f t="shared" si="168"/>
        <v>713884.92</v>
      </c>
      <c r="AJ212" s="14"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-259548.66</v>
      </c>
      <c r="AQ212" s="14">
        <v>0</v>
      </c>
      <c r="AR212" s="34">
        <f t="shared" si="169"/>
        <v>-259548.66</v>
      </c>
      <c r="AS212" s="34">
        <f t="shared" si="170"/>
        <v>454336.26</v>
      </c>
    </row>
    <row r="213" spans="1:45" x14ac:dyDescent="0.25">
      <c r="A213" t="s">
        <v>173</v>
      </c>
      <c r="B213" s="14">
        <v>39580.1</v>
      </c>
      <c r="C213" s="14">
        <v>-15832.04</v>
      </c>
      <c r="D213" s="34">
        <f t="shared" si="157"/>
        <v>23748.059999999998</v>
      </c>
      <c r="E213" s="14">
        <v>0</v>
      </c>
      <c r="F213" s="14">
        <f t="shared" si="158"/>
        <v>-15832.04</v>
      </c>
      <c r="G213" s="14">
        <f t="shared" si="159"/>
        <v>23748.059999999998</v>
      </c>
      <c r="H213" s="14">
        <v>0</v>
      </c>
      <c r="I213" s="14">
        <f t="shared" si="160"/>
        <v>23748.059999999998</v>
      </c>
      <c r="J213" s="14">
        <v>0</v>
      </c>
      <c r="K213" s="14">
        <f t="shared" si="160"/>
        <v>23748.059999999998</v>
      </c>
      <c r="L213" s="14">
        <v>0</v>
      </c>
      <c r="M213" s="14">
        <f t="shared" si="160"/>
        <v>23748.059999999998</v>
      </c>
      <c r="N213" s="14">
        <v>0</v>
      </c>
      <c r="O213" s="14">
        <f t="shared" si="160"/>
        <v>23748.059999999998</v>
      </c>
      <c r="P213" s="14">
        <v>0</v>
      </c>
      <c r="Q213" s="14">
        <v>0</v>
      </c>
      <c r="R213" s="14">
        <f t="shared" si="161"/>
        <v>0</v>
      </c>
      <c r="S213" s="14">
        <f t="shared" si="162"/>
        <v>23748.059999999998</v>
      </c>
      <c r="T213" s="14">
        <v>0</v>
      </c>
      <c r="U213" s="14">
        <v>0</v>
      </c>
      <c r="V213" s="21">
        <f t="shared" si="163"/>
        <v>0</v>
      </c>
      <c r="W213" s="21">
        <f t="shared" si="164"/>
        <v>23748.059999999998</v>
      </c>
      <c r="X213" s="14">
        <v>0</v>
      </c>
      <c r="Y213" s="21">
        <f t="shared" si="165"/>
        <v>23748.059999999998</v>
      </c>
      <c r="Z213" s="14">
        <v>0</v>
      </c>
      <c r="AA213" s="14">
        <v>0</v>
      </c>
      <c r="AB213" s="14">
        <v>0</v>
      </c>
      <c r="AC213" s="14">
        <v>0</v>
      </c>
      <c r="AD213" s="27">
        <f t="shared" si="166"/>
        <v>0</v>
      </c>
      <c r="AE213" s="27">
        <f t="shared" si="167"/>
        <v>23748.059999999998</v>
      </c>
      <c r="AF213" s="14">
        <v>0</v>
      </c>
      <c r="AG213" s="27">
        <f t="shared" si="168"/>
        <v>23748.059999999998</v>
      </c>
      <c r="AH213" s="14">
        <v>0</v>
      </c>
      <c r="AI213" s="27">
        <f t="shared" si="168"/>
        <v>23748.059999999998</v>
      </c>
      <c r="AJ213" s="14">
        <v>0</v>
      </c>
      <c r="AK213" s="14">
        <v>-39580.1</v>
      </c>
      <c r="AL213" s="14">
        <v>0</v>
      </c>
      <c r="AM213" s="14">
        <v>0</v>
      </c>
      <c r="AN213" s="14">
        <v>0</v>
      </c>
      <c r="AO213" s="14">
        <v>15832.04</v>
      </c>
      <c r="AP213" s="14">
        <v>0</v>
      </c>
      <c r="AQ213" s="14">
        <v>0</v>
      </c>
      <c r="AR213" s="34">
        <f t="shared" si="169"/>
        <v>-23748.059999999998</v>
      </c>
      <c r="AS213" s="34">
        <f t="shared" si="170"/>
        <v>0</v>
      </c>
    </row>
    <row r="214" spans="1:45" x14ac:dyDescent="0.25">
      <c r="A214" t="s">
        <v>174</v>
      </c>
      <c r="B214" s="14">
        <v>-29031048.25</v>
      </c>
      <c r="C214" s="14">
        <v>11612419.310000001</v>
      </c>
      <c r="D214" s="34">
        <f t="shared" si="157"/>
        <v>-17418628.939999998</v>
      </c>
      <c r="E214" s="14">
        <v>68676.78</v>
      </c>
      <c r="F214" s="14">
        <f t="shared" si="158"/>
        <v>11681096.09</v>
      </c>
      <c r="G214" s="14">
        <f t="shared" si="159"/>
        <v>-17349952.16</v>
      </c>
      <c r="H214" s="14">
        <v>68676.78</v>
      </c>
      <c r="I214" s="14">
        <f t="shared" si="160"/>
        <v>-17281275.379999999</v>
      </c>
      <c r="J214" s="14">
        <v>54315.73</v>
      </c>
      <c r="K214" s="14">
        <f t="shared" si="160"/>
        <v>-17226959.649999999</v>
      </c>
      <c r="L214" s="14">
        <v>63889.78</v>
      </c>
      <c r="M214" s="14">
        <f t="shared" si="160"/>
        <v>-17163069.869999997</v>
      </c>
      <c r="N214" s="14">
        <v>63889.77</v>
      </c>
      <c r="O214" s="14">
        <f t="shared" si="160"/>
        <v>-17099180.099999998</v>
      </c>
      <c r="P214" s="14">
        <v>0</v>
      </c>
      <c r="Q214" s="14">
        <v>63889.77</v>
      </c>
      <c r="R214" s="14">
        <f t="shared" si="161"/>
        <v>63889.77</v>
      </c>
      <c r="S214" s="14">
        <f t="shared" si="162"/>
        <v>-17035290.329999998</v>
      </c>
      <c r="T214" s="14">
        <v>0</v>
      </c>
      <c r="U214" s="14">
        <v>63889.760000000002</v>
      </c>
      <c r="V214" s="21">
        <f t="shared" si="163"/>
        <v>63889.760000000002</v>
      </c>
      <c r="W214" s="21">
        <f t="shared" si="164"/>
        <v>-16971400.569999997</v>
      </c>
      <c r="X214" s="14">
        <v>63889.77</v>
      </c>
      <c r="Y214" s="21">
        <f t="shared" si="165"/>
        <v>-16907510.799999997</v>
      </c>
      <c r="Z214" s="14">
        <v>0</v>
      </c>
      <c r="AA214" s="14">
        <v>0</v>
      </c>
      <c r="AB214" s="14">
        <v>0</v>
      </c>
      <c r="AC214" s="14">
        <v>63889.77</v>
      </c>
      <c r="AD214" s="27">
        <f t="shared" si="166"/>
        <v>63889.77</v>
      </c>
      <c r="AE214" s="27">
        <f t="shared" si="167"/>
        <v>-16843621.029999997</v>
      </c>
      <c r="AF214" s="14">
        <v>63889.77</v>
      </c>
      <c r="AG214" s="27">
        <f t="shared" si="168"/>
        <v>-16779731.259999998</v>
      </c>
      <c r="AH214" s="14">
        <v>63889.77</v>
      </c>
      <c r="AI214" s="27">
        <f t="shared" si="168"/>
        <v>-16715841.489999998</v>
      </c>
      <c r="AJ214" s="14">
        <v>0</v>
      </c>
      <c r="AK214" s="14">
        <v>401972.9</v>
      </c>
      <c r="AL214" s="14">
        <v>0</v>
      </c>
      <c r="AM214" s="14">
        <v>0</v>
      </c>
      <c r="AN214" s="14">
        <v>0</v>
      </c>
      <c r="AO214" s="14">
        <v>-160789.16</v>
      </c>
      <c r="AP214" s="14">
        <v>63889.77</v>
      </c>
      <c r="AQ214" s="14">
        <v>0</v>
      </c>
      <c r="AR214" s="34">
        <f t="shared" si="169"/>
        <v>305073.51</v>
      </c>
      <c r="AS214" s="34">
        <f t="shared" si="170"/>
        <v>-16410767.979999999</v>
      </c>
    </row>
    <row r="215" spans="1:45" x14ac:dyDescent="0.25">
      <c r="A215" t="s">
        <v>175</v>
      </c>
      <c r="B215" s="14">
        <v>27152431.949999999</v>
      </c>
      <c r="C215" s="14">
        <v>-10860972.779999999</v>
      </c>
      <c r="D215" s="34">
        <f t="shared" si="157"/>
        <v>16291459.17</v>
      </c>
      <c r="E215" s="14">
        <v>0</v>
      </c>
      <c r="F215" s="14">
        <f t="shared" si="158"/>
        <v>-10860972.779999999</v>
      </c>
      <c r="G215" s="14">
        <f t="shared" si="159"/>
        <v>16291459.17</v>
      </c>
      <c r="H215" s="14">
        <v>0</v>
      </c>
      <c r="I215" s="14">
        <f t="shared" si="160"/>
        <v>16291459.17</v>
      </c>
      <c r="J215" s="14">
        <v>-229019.12</v>
      </c>
      <c r="K215" s="14">
        <f t="shared" si="160"/>
        <v>16062440.050000001</v>
      </c>
      <c r="L215" s="14">
        <v>0</v>
      </c>
      <c r="M215" s="14">
        <f t="shared" si="160"/>
        <v>16062440.050000001</v>
      </c>
      <c r="N215" s="14">
        <v>0</v>
      </c>
      <c r="O215" s="14">
        <f t="shared" si="160"/>
        <v>16062440.050000001</v>
      </c>
      <c r="P215" s="14">
        <v>0</v>
      </c>
      <c r="Q215" s="14">
        <v>-229019.14</v>
      </c>
      <c r="R215" s="14">
        <f t="shared" si="161"/>
        <v>-229019.14</v>
      </c>
      <c r="S215" s="14">
        <f t="shared" si="162"/>
        <v>15833420.91</v>
      </c>
      <c r="T215" s="14">
        <v>0</v>
      </c>
      <c r="U215" s="14">
        <v>0</v>
      </c>
      <c r="V215" s="21">
        <f t="shared" si="163"/>
        <v>0</v>
      </c>
      <c r="W215" s="21">
        <f t="shared" si="164"/>
        <v>15833420.91</v>
      </c>
      <c r="X215" s="14">
        <v>0</v>
      </c>
      <c r="Y215" s="21">
        <f t="shared" si="165"/>
        <v>15833420.91</v>
      </c>
      <c r="Z215" s="14">
        <v>0</v>
      </c>
      <c r="AA215" s="14">
        <v>0</v>
      </c>
      <c r="AB215" s="14">
        <v>0</v>
      </c>
      <c r="AC215" s="14">
        <v>-229019.11</v>
      </c>
      <c r="AD215" s="27">
        <f t="shared" si="166"/>
        <v>-229019.11</v>
      </c>
      <c r="AE215" s="27">
        <f t="shared" si="167"/>
        <v>15604401.800000001</v>
      </c>
      <c r="AF215" s="14">
        <v>0</v>
      </c>
      <c r="AG215" s="27">
        <f t="shared" si="168"/>
        <v>15604401.800000001</v>
      </c>
      <c r="AH215" s="14">
        <v>0</v>
      </c>
      <c r="AI215" s="27">
        <f t="shared" si="168"/>
        <v>15604401.800000001</v>
      </c>
      <c r="AJ215" s="14">
        <v>0</v>
      </c>
      <c r="AK215" s="14">
        <v>0</v>
      </c>
      <c r="AL215" s="14">
        <v>0</v>
      </c>
      <c r="AM215" s="14">
        <v>0</v>
      </c>
      <c r="AN215" s="14">
        <v>0</v>
      </c>
      <c r="AO215" s="14">
        <v>0</v>
      </c>
      <c r="AP215" s="14">
        <v>534310.93000000005</v>
      </c>
      <c r="AQ215" s="14">
        <v>0</v>
      </c>
      <c r="AR215" s="34">
        <f t="shared" si="169"/>
        <v>534310.93000000005</v>
      </c>
      <c r="AS215" s="34">
        <f t="shared" si="170"/>
        <v>16138712.73</v>
      </c>
    </row>
    <row r="216" spans="1:45" x14ac:dyDescent="0.25">
      <c r="A216" t="s">
        <v>163</v>
      </c>
      <c r="B216" s="14">
        <v>-14741425.630000001</v>
      </c>
      <c r="C216" s="14">
        <v>5896570.25</v>
      </c>
      <c r="D216" s="34">
        <f t="shared" si="157"/>
        <v>-8844855.3800000008</v>
      </c>
      <c r="E216" s="14">
        <v>35388.699999999997</v>
      </c>
      <c r="F216" s="14">
        <f t="shared" si="158"/>
        <v>5931958.9500000002</v>
      </c>
      <c r="G216" s="14">
        <f t="shared" si="159"/>
        <v>-8809466.6799999997</v>
      </c>
      <c r="H216" s="14">
        <v>131416.29999999999</v>
      </c>
      <c r="I216" s="14">
        <f t="shared" si="160"/>
        <v>-8678050.379999999</v>
      </c>
      <c r="J216" s="14">
        <v>192233.15</v>
      </c>
      <c r="K216" s="14">
        <f t="shared" si="160"/>
        <v>-8485817.2299999986</v>
      </c>
      <c r="L216" s="14">
        <v>209553.81</v>
      </c>
      <c r="M216" s="14">
        <f t="shared" si="160"/>
        <v>-8276263.419999999</v>
      </c>
      <c r="N216" s="14">
        <v>192893.05</v>
      </c>
      <c r="O216" s="14">
        <f t="shared" si="160"/>
        <v>-8083370.3699999992</v>
      </c>
      <c r="P216" s="14">
        <v>0</v>
      </c>
      <c r="Q216" s="14">
        <v>186089.92</v>
      </c>
      <c r="R216" s="14">
        <f t="shared" si="161"/>
        <v>186089.92</v>
      </c>
      <c r="S216" s="14">
        <f t="shared" si="162"/>
        <v>-7897280.4499999993</v>
      </c>
      <c r="T216" s="14">
        <v>0</v>
      </c>
      <c r="U216" s="14">
        <v>104051.74</v>
      </c>
      <c r="V216" s="21">
        <f t="shared" si="163"/>
        <v>104051.74</v>
      </c>
      <c r="W216" s="21">
        <f t="shared" si="164"/>
        <v>-7793228.709999999</v>
      </c>
      <c r="X216" s="14">
        <v>118523.35</v>
      </c>
      <c r="Y216" s="21">
        <f t="shared" si="165"/>
        <v>-7674705.3599999994</v>
      </c>
      <c r="Z216" s="14">
        <v>0</v>
      </c>
      <c r="AA216" s="14">
        <v>0</v>
      </c>
      <c r="AB216" s="14">
        <v>0</v>
      </c>
      <c r="AC216" s="14">
        <v>134728.17000000001</v>
      </c>
      <c r="AD216" s="27">
        <f t="shared" si="166"/>
        <v>134728.17000000001</v>
      </c>
      <c r="AE216" s="27">
        <f t="shared" si="167"/>
        <v>-7539977.1899999995</v>
      </c>
      <c r="AF216" s="14">
        <v>164953.98000000001</v>
      </c>
      <c r="AG216" s="27">
        <f t="shared" si="168"/>
        <v>-7375023.209999999</v>
      </c>
      <c r="AH216" s="14">
        <v>200789.61</v>
      </c>
      <c r="AI216" s="27">
        <f t="shared" si="168"/>
        <v>-7174233.5999999987</v>
      </c>
      <c r="AJ216" s="14">
        <v>0</v>
      </c>
      <c r="AK216" s="14">
        <v>0</v>
      </c>
      <c r="AL216" s="14">
        <v>0</v>
      </c>
      <c r="AM216" s="14">
        <v>0</v>
      </c>
      <c r="AN216" s="14">
        <v>0</v>
      </c>
      <c r="AO216" s="14">
        <v>0</v>
      </c>
      <c r="AP216" s="14">
        <v>27458.93</v>
      </c>
      <c r="AQ216" s="14">
        <v>0</v>
      </c>
      <c r="AR216" s="34">
        <f t="shared" si="169"/>
        <v>27458.93</v>
      </c>
      <c r="AS216" s="34">
        <f t="shared" si="170"/>
        <v>-7146774.669999999</v>
      </c>
    </row>
    <row r="217" spans="1:45" x14ac:dyDescent="0.25">
      <c r="A217" t="s">
        <v>176</v>
      </c>
      <c r="B217" s="14">
        <v>-213933.36</v>
      </c>
      <c r="C217" s="14">
        <v>85573.34</v>
      </c>
      <c r="D217" s="34">
        <f t="shared" si="157"/>
        <v>-128360.01999999999</v>
      </c>
      <c r="E217" s="14">
        <v>28353.53</v>
      </c>
      <c r="F217" s="14">
        <f t="shared" si="158"/>
        <v>113926.87</v>
      </c>
      <c r="G217" s="14">
        <f t="shared" si="159"/>
        <v>-100006.48999999999</v>
      </c>
      <c r="H217" s="14">
        <v>-7010.37</v>
      </c>
      <c r="I217" s="14">
        <f t="shared" si="160"/>
        <v>-107016.85999999999</v>
      </c>
      <c r="J217" s="14">
        <v>5016.67</v>
      </c>
      <c r="K217" s="14">
        <f t="shared" si="160"/>
        <v>-102000.18999999999</v>
      </c>
      <c r="L217" s="14">
        <v>5073.57</v>
      </c>
      <c r="M217" s="14">
        <f t="shared" si="160"/>
        <v>-96926.62</v>
      </c>
      <c r="N217" s="14">
        <v>9744.3700000000008</v>
      </c>
      <c r="O217" s="14">
        <f t="shared" si="160"/>
        <v>-87182.25</v>
      </c>
      <c r="P217" s="14">
        <v>0</v>
      </c>
      <c r="Q217" s="14">
        <v>-253.81</v>
      </c>
      <c r="R217" s="14">
        <f t="shared" si="161"/>
        <v>-253.81</v>
      </c>
      <c r="S217" s="14">
        <f t="shared" si="162"/>
        <v>-87436.06</v>
      </c>
      <c r="T217" s="14">
        <v>0</v>
      </c>
      <c r="U217" s="14">
        <v>8747.61</v>
      </c>
      <c r="V217" s="21">
        <f t="shared" si="163"/>
        <v>8747.61</v>
      </c>
      <c r="W217" s="21">
        <f t="shared" si="164"/>
        <v>-78688.45</v>
      </c>
      <c r="X217" s="14">
        <v>9786.42</v>
      </c>
      <c r="Y217" s="21">
        <f t="shared" si="165"/>
        <v>-68902.03</v>
      </c>
      <c r="Z217" s="14">
        <v>0</v>
      </c>
      <c r="AA217" s="14">
        <v>0</v>
      </c>
      <c r="AB217" s="14">
        <v>0</v>
      </c>
      <c r="AC217" s="14">
        <v>6306.19</v>
      </c>
      <c r="AD217" s="27">
        <f t="shared" si="166"/>
        <v>6306.19</v>
      </c>
      <c r="AE217" s="27">
        <f t="shared" si="167"/>
        <v>-62595.839999999997</v>
      </c>
      <c r="AF217" s="14">
        <v>-7678.91</v>
      </c>
      <c r="AG217" s="27">
        <f t="shared" si="168"/>
        <v>-70274.75</v>
      </c>
      <c r="AH217" s="14">
        <v>-6707.57</v>
      </c>
      <c r="AI217" s="27">
        <f t="shared" si="168"/>
        <v>-76982.320000000007</v>
      </c>
      <c r="AJ217" s="14">
        <v>0</v>
      </c>
      <c r="AK217" s="14">
        <v>0</v>
      </c>
      <c r="AL217" s="14">
        <v>0</v>
      </c>
      <c r="AM217" s="14">
        <v>0</v>
      </c>
      <c r="AN217" s="14">
        <v>0</v>
      </c>
      <c r="AO217" s="14">
        <v>0</v>
      </c>
      <c r="AP217" s="14">
        <v>-3757.65</v>
      </c>
      <c r="AQ217" s="14">
        <v>0</v>
      </c>
      <c r="AR217" s="34">
        <f t="shared" si="169"/>
        <v>-3757.65</v>
      </c>
      <c r="AS217" s="34">
        <f t="shared" si="170"/>
        <v>-80739.97</v>
      </c>
    </row>
    <row r="218" spans="1:45" x14ac:dyDescent="0.25">
      <c r="A218" t="s">
        <v>177</v>
      </c>
      <c r="B218" s="14">
        <v>-4562985.68</v>
      </c>
      <c r="C218" s="14">
        <v>1825194.27</v>
      </c>
      <c r="D218" s="34">
        <f t="shared" si="157"/>
        <v>-2737791.4099999997</v>
      </c>
      <c r="E218" s="14">
        <v>302916.07</v>
      </c>
      <c r="F218" s="14">
        <f t="shared" si="158"/>
        <v>2128110.34</v>
      </c>
      <c r="G218" s="14">
        <f t="shared" si="159"/>
        <v>-2434875.34</v>
      </c>
      <c r="H218" s="14">
        <v>41263.760000000002</v>
      </c>
      <c r="I218" s="14">
        <f t="shared" si="160"/>
        <v>-2393611.58</v>
      </c>
      <c r="J218" s="14">
        <v>-23545.35</v>
      </c>
      <c r="K218" s="14">
        <f t="shared" si="160"/>
        <v>-2417156.9300000002</v>
      </c>
      <c r="L218" s="14">
        <v>-86036.68</v>
      </c>
      <c r="M218" s="14">
        <f t="shared" si="160"/>
        <v>-2503193.6100000003</v>
      </c>
      <c r="N218" s="14">
        <v>-275975.76</v>
      </c>
      <c r="O218" s="14">
        <f t="shared" si="160"/>
        <v>-2779169.37</v>
      </c>
      <c r="P218" s="14">
        <v>0</v>
      </c>
      <c r="Q218" s="14">
        <v>571252.69999999995</v>
      </c>
      <c r="R218" s="14">
        <f t="shared" si="161"/>
        <v>571252.69999999995</v>
      </c>
      <c r="S218" s="14">
        <f t="shared" si="162"/>
        <v>-2207916.67</v>
      </c>
      <c r="T218" s="14">
        <v>0</v>
      </c>
      <c r="U218" s="14">
        <v>427814.55</v>
      </c>
      <c r="V218" s="21">
        <f t="shared" si="163"/>
        <v>427814.55</v>
      </c>
      <c r="W218" s="21">
        <f t="shared" si="164"/>
        <v>-1780102.1199999999</v>
      </c>
      <c r="X218" s="14">
        <v>273033.44</v>
      </c>
      <c r="Y218" s="21">
        <f t="shared" si="165"/>
        <v>-1507068.68</v>
      </c>
      <c r="Z218" s="14">
        <v>0</v>
      </c>
      <c r="AA218" s="14">
        <v>0</v>
      </c>
      <c r="AB218" s="14">
        <v>0</v>
      </c>
      <c r="AC218" s="14">
        <v>-58403.17</v>
      </c>
      <c r="AD218" s="27">
        <f t="shared" si="166"/>
        <v>-58403.17</v>
      </c>
      <c r="AE218" s="27">
        <f t="shared" si="167"/>
        <v>-1565471.8499999999</v>
      </c>
      <c r="AF218" s="14">
        <v>-376500.28</v>
      </c>
      <c r="AG218" s="27">
        <f t="shared" si="168"/>
        <v>-1941972.13</v>
      </c>
      <c r="AH218" s="14">
        <v>601908.6</v>
      </c>
      <c r="AI218" s="27">
        <f t="shared" si="168"/>
        <v>-1340063.5299999998</v>
      </c>
      <c r="AJ218" s="14">
        <v>0</v>
      </c>
      <c r="AK218" s="14">
        <v>0</v>
      </c>
      <c r="AL218" s="14">
        <v>0</v>
      </c>
      <c r="AM218" s="14">
        <v>0</v>
      </c>
      <c r="AN218" s="14">
        <v>0</v>
      </c>
      <c r="AO218" s="14">
        <v>0</v>
      </c>
      <c r="AP218" s="14">
        <v>17329.32</v>
      </c>
      <c r="AQ218" s="14">
        <v>0</v>
      </c>
      <c r="AR218" s="34">
        <f t="shared" si="169"/>
        <v>17329.32</v>
      </c>
      <c r="AS218" s="34">
        <f t="shared" si="170"/>
        <v>-1322734.2099999997</v>
      </c>
    </row>
    <row r="219" spans="1:45" x14ac:dyDescent="0.25">
      <c r="A219" t="s">
        <v>178</v>
      </c>
      <c r="B219" s="14">
        <v>35303.31</v>
      </c>
      <c r="C219" s="14">
        <v>-14121.32</v>
      </c>
      <c r="D219" s="34">
        <f t="shared" si="157"/>
        <v>21181.989999999998</v>
      </c>
      <c r="E219" s="14">
        <v>0</v>
      </c>
      <c r="F219" s="14">
        <f t="shared" si="158"/>
        <v>-14121.32</v>
      </c>
      <c r="G219" s="14">
        <f t="shared" si="159"/>
        <v>21181.989999999998</v>
      </c>
      <c r="H219" s="14">
        <v>0</v>
      </c>
      <c r="I219" s="14">
        <f t="shared" si="160"/>
        <v>21181.989999999998</v>
      </c>
      <c r="J219" s="14">
        <v>0</v>
      </c>
      <c r="K219" s="14">
        <f t="shared" si="160"/>
        <v>21181.989999999998</v>
      </c>
      <c r="L219" s="14">
        <v>0</v>
      </c>
      <c r="M219" s="14">
        <f t="shared" si="160"/>
        <v>21181.989999999998</v>
      </c>
      <c r="N219" s="14">
        <v>0</v>
      </c>
      <c r="O219" s="14">
        <f t="shared" si="160"/>
        <v>21181.989999999998</v>
      </c>
      <c r="P219" s="14">
        <v>0</v>
      </c>
      <c r="Q219" s="14">
        <v>-14558.04</v>
      </c>
      <c r="R219" s="14">
        <f t="shared" si="161"/>
        <v>-14558.04</v>
      </c>
      <c r="S219" s="14">
        <f t="shared" si="162"/>
        <v>6623.9499999999971</v>
      </c>
      <c r="T219" s="14">
        <v>0</v>
      </c>
      <c r="U219" s="14">
        <v>0</v>
      </c>
      <c r="V219" s="21">
        <f t="shared" si="163"/>
        <v>0</v>
      </c>
      <c r="W219" s="21">
        <f t="shared" si="164"/>
        <v>6623.9499999999971</v>
      </c>
      <c r="X219" s="14">
        <v>0</v>
      </c>
      <c r="Y219" s="21">
        <f t="shared" si="165"/>
        <v>6623.9499999999971</v>
      </c>
      <c r="Z219" s="14">
        <v>0</v>
      </c>
      <c r="AA219" s="14">
        <v>0</v>
      </c>
      <c r="AB219" s="14">
        <v>0</v>
      </c>
      <c r="AC219" s="14">
        <v>14823.9</v>
      </c>
      <c r="AD219" s="27">
        <f t="shared" si="166"/>
        <v>14823.9</v>
      </c>
      <c r="AE219" s="27">
        <f t="shared" si="167"/>
        <v>21447.85</v>
      </c>
      <c r="AF219" s="14">
        <v>0</v>
      </c>
      <c r="AG219" s="27">
        <f t="shared" si="168"/>
        <v>21447.85</v>
      </c>
      <c r="AH219" s="14">
        <v>0</v>
      </c>
      <c r="AI219" s="27">
        <f t="shared" si="168"/>
        <v>21447.85</v>
      </c>
      <c r="AJ219" s="14">
        <v>0</v>
      </c>
      <c r="AK219" s="14">
        <v>-45316.25</v>
      </c>
      <c r="AL219" s="14">
        <v>0</v>
      </c>
      <c r="AM219" s="14">
        <v>0</v>
      </c>
      <c r="AN219" s="14">
        <v>0</v>
      </c>
      <c r="AO219" s="14">
        <v>18126.5</v>
      </c>
      <c r="AP219" s="14">
        <v>-4227.51</v>
      </c>
      <c r="AQ219" s="14">
        <v>0</v>
      </c>
      <c r="AR219" s="34">
        <f t="shared" si="169"/>
        <v>-31417.260000000002</v>
      </c>
      <c r="AS219" s="34">
        <f t="shared" si="170"/>
        <v>-9969.4100000000035</v>
      </c>
    </row>
    <row r="220" spans="1:45" x14ac:dyDescent="0.25">
      <c r="A220" t="s">
        <v>179</v>
      </c>
      <c r="B220" s="14">
        <v>0.22</v>
      </c>
      <c r="C220" s="14">
        <v>-0.09</v>
      </c>
      <c r="D220" s="34">
        <f t="shared" si="157"/>
        <v>0.13</v>
      </c>
      <c r="E220" s="14">
        <v>0</v>
      </c>
      <c r="F220" s="14">
        <f t="shared" si="158"/>
        <v>-0.09</v>
      </c>
      <c r="G220" s="14">
        <f t="shared" si="159"/>
        <v>0.13</v>
      </c>
      <c r="H220" s="14">
        <v>0</v>
      </c>
      <c r="I220" s="14">
        <f t="shared" si="160"/>
        <v>0.13</v>
      </c>
      <c r="J220" s="14">
        <v>0</v>
      </c>
      <c r="K220" s="14">
        <f t="shared" si="160"/>
        <v>0.13</v>
      </c>
      <c r="L220" s="14">
        <v>0</v>
      </c>
      <c r="M220" s="14">
        <f t="shared" si="160"/>
        <v>0.13</v>
      </c>
      <c r="N220" s="14">
        <v>0</v>
      </c>
      <c r="O220" s="14">
        <f t="shared" si="160"/>
        <v>0.13</v>
      </c>
      <c r="P220" s="14">
        <v>0</v>
      </c>
      <c r="Q220" s="14">
        <v>0</v>
      </c>
      <c r="R220" s="14">
        <f t="shared" si="161"/>
        <v>0</v>
      </c>
      <c r="S220" s="14">
        <f t="shared" si="162"/>
        <v>0.13</v>
      </c>
      <c r="T220" s="14">
        <v>0</v>
      </c>
      <c r="U220" s="14">
        <v>0</v>
      </c>
      <c r="V220" s="21">
        <f t="shared" si="163"/>
        <v>0</v>
      </c>
      <c r="W220" s="21">
        <f t="shared" si="164"/>
        <v>0.13</v>
      </c>
      <c r="X220" s="14">
        <v>0</v>
      </c>
      <c r="Y220" s="21">
        <f t="shared" si="165"/>
        <v>0.13</v>
      </c>
      <c r="Z220" s="14">
        <v>0</v>
      </c>
      <c r="AA220" s="14">
        <v>0</v>
      </c>
      <c r="AB220" s="14">
        <v>0</v>
      </c>
      <c r="AC220" s="14">
        <v>0</v>
      </c>
      <c r="AD220" s="27">
        <f t="shared" si="166"/>
        <v>0</v>
      </c>
      <c r="AE220" s="27">
        <f t="shared" si="167"/>
        <v>0.13</v>
      </c>
      <c r="AF220" s="14">
        <v>0</v>
      </c>
      <c r="AG220" s="27">
        <f t="shared" si="168"/>
        <v>0.13</v>
      </c>
      <c r="AH220" s="14">
        <v>0</v>
      </c>
      <c r="AI220" s="27">
        <f t="shared" si="168"/>
        <v>0.13</v>
      </c>
      <c r="AJ220" s="14">
        <v>0</v>
      </c>
      <c r="AK220" s="14">
        <v>0</v>
      </c>
      <c r="AL220" s="14">
        <v>0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34">
        <f t="shared" si="169"/>
        <v>0</v>
      </c>
      <c r="AS220" s="34">
        <f t="shared" si="170"/>
        <v>0.13</v>
      </c>
    </row>
    <row r="221" spans="1:45" x14ac:dyDescent="0.25">
      <c r="A221" t="s">
        <v>180</v>
      </c>
      <c r="B221" s="14">
        <v>-0.19</v>
      </c>
      <c r="C221" s="14">
        <v>0.08</v>
      </c>
      <c r="D221" s="34">
        <f t="shared" si="157"/>
        <v>-0.11</v>
      </c>
      <c r="E221" s="14">
        <v>0</v>
      </c>
      <c r="F221" s="14">
        <f t="shared" si="158"/>
        <v>0.08</v>
      </c>
      <c r="G221" s="14">
        <f t="shared" si="159"/>
        <v>-0.11</v>
      </c>
      <c r="H221" s="14">
        <v>0</v>
      </c>
      <c r="I221" s="14">
        <f t="shared" si="160"/>
        <v>-0.11</v>
      </c>
      <c r="J221" s="14">
        <v>0</v>
      </c>
      <c r="K221" s="14">
        <f t="shared" si="160"/>
        <v>-0.11</v>
      </c>
      <c r="L221" s="14">
        <v>0</v>
      </c>
      <c r="M221" s="14">
        <f t="shared" si="160"/>
        <v>-0.11</v>
      </c>
      <c r="N221" s="14">
        <v>0</v>
      </c>
      <c r="O221" s="14">
        <f t="shared" si="160"/>
        <v>-0.11</v>
      </c>
      <c r="P221" s="14">
        <v>0</v>
      </c>
      <c r="Q221" s="14">
        <v>0</v>
      </c>
      <c r="R221" s="14">
        <f t="shared" si="161"/>
        <v>0</v>
      </c>
      <c r="S221" s="14">
        <f t="shared" si="162"/>
        <v>-0.11</v>
      </c>
      <c r="T221" s="14">
        <v>0</v>
      </c>
      <c r="U221" s="14">
        <v>0</v>
      </c>
      <c r="V221" s="21">
        <f t="shared" si="163"/>
        <v>0</v>
      </c>
      <c r="W221" s="21">
        <f t="shared" si="164"/>
        <v>-0.11</v>
      </c>
      <c r="X221" s="14">
        <v>0</v>
      </c>
      <c r="Y221" s="21">
        <f t="shared" si="165"/>
        <v>-0.11</v>
      </c>
      <c r="Z221" s="14">
        <v>0</v>
      </c>
      <c r="AA221" s="14">
        <v>0</v>
      </c>
      <c r="AB221" s="14">
        <v>0</v>
      </c>
      <c r="AC221" s="14">
        <v>0</v>
      </c>
      <c r="AD221" s="27">
        <f t="shared" si="166"/>
        <v>0</v>
      </c>
      <c r="AE221" s="27">
        <f t="shared" si="167"/>
        <v>-0.11</v>
      </c>
      <c r="AF221" s="14">
        <v>0</v>
      </c>
      <c r="AG221" s="27">
        <f t="shared" si="168"/>
        <v>-0.11</v>
      </c>
      <c r="AH221" s="14">
        <v>0</v>
      </c>
      <c r="AI221" s="27">
        <f t="shared" si="168"/>
        <v>-0.11</v>
      </c>
      <c r="AJ221" s="14">
        <v>0</v>
      </c>
      <c r="AK221" s="14">
        <v>0</v>
      </c>
      <c r="AL221" s="14">
        <v>0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34">
        <f t="shared" si="169"/>
        <v>0</v>
      </c>
      <c r="AS221" s="34">
        <f t="shared" si="170"/>
        <v>-0.11</v>
      </c>
    </row>
    <row r="222" spans="1:45" x14ac:dyDescent="0.25">
      <c r="A222" t="s">
        <v>181</v>
      </c>
      <c r="B222" s="14">
        <v>0.35</v>
      </c>
      <c r="C222" s="14">
        <v>-0.14000000000000001</v>
      </c>
      <c r="D222" s="34">
        <f t="shared" si="157"/>
        <v>0.20999999999999996</v>
      </c>
      <c r="E222" s="14">
        <v>0</v>
      </c>
      <c r="F222" s="14">
        <f t="shared" si="158"/>
        <v>-0.14000000000000001</v>
      </c>
      <c r="G222" s="14">
        <f t="shared" si="159"/>
        <v>0.20999999999999996</v>
      </c>
      <c r="H222" s="14">
        <v>0</v>
      </c>
      <c r="I222" s="14">
        <f t="shared" si="160"/>
        <v>0.20999999999999996</v>
      </c>
      <c r="J222" s="14">
        <v>0</v>
      </c>
      <c r="K222" s="14">
        <f t="shared" si="160"/>
        <v>0.20999999999999996</v>
      </c>
      <c r="L222" s="14">
        <v>0</v>
      </c>
      <c r="M222" s="14">
        <f t="shared" si="160"/>
        <v>0.20999999999999996</v>
      </c>
      <c r="N222" s="14">
        <v>0</v>
      </c>
      <c r="O222" s="14">
        <f t="shared" si="160"/>
        <v>0.20999999999999996</v>
      </c>
      <c r="P222" s="14">
        <v>0</v>
      </c>
      <c r="Q222" s="14">
        <v>0</v>
      </c>
      <c r="R222" s="14">
        <f t="shared" si="161"/>
        <v>0</v>
      </c>
      <c r="S222" s="14">
        <f t="shared" si="162"/>
        <v>0.20999999999999996</v>
      </c>
      <c r="T222" s="14">
        <v>0</v>
      </c>
      <c r="U222" s="14">
        <v>0</v>
      </c>
      <c r="V222" s="21">
        <f t="shared" si="163"/>
        <v>0</v>
      </c>
      <c r="W222" s="21">
        <f t="shared" si="164"/>
        <v>0.20999999999999996</v>
      </c>
      <c r="X222" s="14">
        <v>0</v>
      </c>
      <c r="Y222" s="21">
        <f t="shared" si="165"/>
        <v>0.20999999999999996</v>
      </c>
      <c r="Z222" s="14">
        <v>0</v>
      </c>
      <c r="AA222" s="14">
        <v>0</v>
      </c>
      <c r="AB222" s="14">
        <v>0</v>
      </c>
      <c r="AC222" s="14">
        <v>0</v>
      </c>
      <c r="AD222" s="27">
        <f t="shared" si="166"/>
        <v>0</v>
      </c>
      <c r="AE222" s="27">
        <f t="shared" si="167"/>
        <v>0.20999999999999996</v>
      </c>
      <c r="AF222" s="14">
        <v>0</v>
      </c>
      <c r="AG222" s="27">
        <f t="shared" si="168"/>
        <v>0.20999999999999996</v>
      </c>
      <c r="AH222" s="14">
        <v>0</v>
      </c>
      <c r="AI222" s="27">
        <f t="shared" si="168"/>
        <v>0.20999999999999996</v>
      </c>
      <c r="AJ222" s="14">
        <v>0</v>
      </c>
      <c r="AK222" s="14">
        <v>0</v>
      </c>
      <c r="AL222" s="14">
        <v>0</v>
      </c>
      <c r="AM222" s="14">
        <v>0</v>
      </c>
      <c r="AN222" s="14">
        <v>0</v>
      </c>
      <c r="AO222" s="14">
        <v>0</v>
      </c>
      <c r="AP222" s="14">
        <v>0</v>
      </c>
      <c r="AQ222" s="14">
        <v>0</v>
      </c>
      <c r="AR222" s="34">
        <f t="shared" si="169"/>
        <v>0</v>
      </c>
      <c r="AS222" s="34">
        <f t="shared" si="170"/>
        <v>0.20999999999999996</v>
      </c>
    </row>
    <row r="223" spans="1:45" x14ac:dyDescent="0.25">
      <c r="A223" t="s">
        <v>182</v>
      </c>
      <c r="B223" s="14">
        <v>-27152431.949999999</v>
      </c>
      <c r="C223" s="14">
        <v>10860972.779999999</v>
      </c>
      <c r="D223" s="34">
        <f t="shared" si="157"/>
        <v>-16291459.17</v>
      </c>
      <c r="E223" s="14">
        <v>0</v>
      </c>
      <c r="F223" s="14">
        <f t="shared" si="158"/>
        <v>10860972.779999999</v>
      </c>
      <c r="G223" s="14">
        <f t="shared" si="159"/>
        <v>-16291459.17</v>
      </c>
      <c r="H223" s="14">
        <v>0</v>
      </c>
      <c r="I223" s="14">
        <f t="shared" si="160"/>
        <v>-16291459.17</v>
      </c>
      <c r="J223" s="14">
        <v>229019.12</v>
      </c>
      <c r="K223" s="14">
        <f t="shared" si="160"/>
        <v>-16062440.050000001</v>
      </c>
      <c r="L223" s="14">
        <v>0</v>
      </c>
      <c r="M223" s="14">
        <f t="shared" si="160"/>
        <v>-16062440.050000001</v>
      </c>
      <c r="N223" s="14">
        <v>0</v>
      </c>
      <c r="O223" s="14">
        <f t="shared" si="160"/>
        <v>-16062440.050000001</v>
      </c>
      <c r="P223" s="14">
        <v>0</v>
      </c>
      <c r="Q223" s="14">
        <v>229019.14</v>
      </c>
      <c r="R223" s="14">
        <f t="shared" si="161"/>
        <v>229019.14</v>
      </c>
      <c r="S223" s="14">
        <f t="shared" si="162"/>
        <v>-15833420.91</v>
      </c>
      <c r="T223" s="14">
        <v>0</v>
      </c>
      <c r="U223" s="14">
        <v>0</v>
      </c>
      <c r="V223" s="21">
        <f t="shared" si="163"/>
        <v>0</v>
      </c>
      <c r="W223" s="21">
        <f t="shared" si="164"/>
        <v>-15833420.91</v>
      </c>
      <c r="X223" s="14">
        <v>0</v>
      </c>
      <c r="Y223" s="21">
        <f t="shared" si="165"/>
        <v>-15833420.91</v>
      </c>
      <c r="Z223" s="14">
        <v>0</v>
      </c>
      <c r="AA223" s="14">
        <v>0</v>
      </c>
      <c r="AB223" s="14">
        <v>0</v>
      </c>
      <c r="AC223" s="14">
        <v>229019.11</v>
      </c>
      <c r="AD223" s="27">
        <f t="shared" si="166"/>
        <v>229019.11</v>
      </c>
      <c r="AE223" s="27">
        <f t="shared" si="167"/>
        <v>-15604401.800000001</v>
      </c>
      <c r="AF223" s="14">
        <v>0</v>
      </c>
      <c r="AG223" s="27">
        <f t="shared" si="168"/>
        <v>-15604401.800000001</v>
      </c>
      <c r="AH223" s="14">
        <v>0</v>
      </c>
      <c r="AI223" s="27">
        <f t="shared" si="168"/>
        <v>-15604401.800000001</v>
      </c>
      <c r="AJ223" s="14">
        <v>0</v>
      </c>
      <c r="AK223" s="14">
        <v>0</v>
      </c>
      <c r="AL223" s="14">
        <v>0</v>
      </c>
      <c r="AM223" s="14">
        <v>0</v>
      </c>
      <c r="AN223" s="14">
        <v>0</v>
      </c>
      <c r="AO223" s="14">
        <v>0</v>
      </c>
      <c r="AP223" s="14">
        <v>-534310.93000000005</v>
      </c>
      <c r="AQ223" s="14">
        <v>0</v>
      </c>
      <c r="AR223" s="34">
        <f t="shared" si="169"/>
        <v>-534310.93000000005</v>
      </c>
      <c r="AS223" s="34">
        <f t="shared" si="170"/>
        <v>-16138712.73</v>
      </c>
    </row>
    <row r="224" spans="1:45" x14ac:dyDescent="0.25">
      <c r="A224" t="s">
        <v>183</v>
      </c>
      <c r="B224" s="14">
        <v>-422412.9</v>
      </c>
      <c r="C224" s="14">
        <v>168965.16</v>
      </c>
      <c r="D224" s="34">
        <f t="shared" si="157"/>
        <v>-253447.74000000002</v>
      </c>
      <c r="E224" s="14">
        <v>0</v>
      </c>
      <c r="F224" s="14">
        <f t="shared" si="158"/>
        <v>168965.16</v>
      </c>
      <c r="G224" s="14">
        <f t="shared" si="159"/>
        <v>-253447.74000000002</v>
      </c>
      <c r="H224" s="14">
        <v>0</v>
      </c>
      <c r="I224" s="14">
        <f t="shared" si="160"/>
        <v>-253447.74000000002</v>
      </c>
      <c r="J224" s="14">
        <v>3588.43</v>
      </c>
      <c r="K224" s="14">
        <f t="shared" si="160"/>
        <v>-249859.31000000003</v>
      </c>
      <c r="L224" s="14">
        <v>0</v>
      </c>
      <c r="M224" s="14">
        <f t="shared" si="160"/>
        <v>-249859.31000000003</v>
      </c>
      <c r="N224" s="14">
        <v>0</v>
      </c>
      <c r="O224" s="14">
        <f t="shared" si="160"/>
        <v>-249859.31000000003</v>
      </c>
      <c r="P224" s="14">
        <v>0</v>
      </c>
      <c r="Q224" s="14">
        <v>3588.43</v>
      </c>
      <c r="R224" s="14">
        <f t="shared" si="161"/>
        <v>3588.43</v>
      </c>
      <c r="S224" s="14">
        <f t="shared" si="162"/>
        <v>-246270.88000000003</v>
      </c>
      <c r="T224" s="14">
        <v>0</v>
      </c>
      <c r="U224" s="14">
        <v>0</v>
      </c>
      <c r="V224" s="21">
        <f t="shared" si="163"/>
        <v>0</v>
      </c>
      <c r="W224" s="21">
        <f t="shared" si="164"/>
        <v>-246270.88000000003</v>
      </c>
      <c r="X224" s="14">
        <v>0</v>
      </c>
      <c r="Y224" s="21">
        <f t="shared" si="165"/>
        <v>-246270.88000000003</v>
      </c>
      <c r="Z224" s="14">
        <v>0</v>
      </c>
      <c r="AA224" s="14">
        <v>0</v>
      </c>
      <c r="AB224" s="14">
        <v>0</v>
      </c>
      <c r="AC224" s="14">
        <v>3588.43</v>
      </c>
      <c r="AD224" s="27">
        <f t="shared" si="166"/>
        <v>3588.43</v>
      </c>
      <c r="AE224" s="27">
        <f t="shared" si="167"/>
        <v>-242682.45000000004</v>
      </c>
      <c r="AF224" s="14">
        <v>0</v>
      </c>
      <c r="AG224" s="27">
        <f t="shared" si="168"/>
        <v>-242682.45000000004</v>
      </c>
      <c r="AH224" s="14">
        <v>0</v>
      </c>
      <c r="AI224" s="27">
        <f t="shared" si="168"/>
        <v>-242682.45000000004</v>
      </c>
      <c r="AJ224" s="14">
        <v>0</v>
      </c>
      <c r="AK224" s="14">
        <v>0</v>
      </c>
      <c r="AL224" s="14">
        <v>0</v>
      </c>
      <c r="AM224" s="14">
        <v>0</v>
      </c>
      <c r="AN224" s="14">
        <v>0</v>
      </c>
      <c r="AO224" s="14">
        <v>0</v>
      </c>
      <c r="AP224" s="14">
        <v>94708.26</v>
      </c>
      <c r="AQ224" s="14">
        <v>0</v>
      </c>
      <c r="AR224" s="34">
        <f t="shared" si="169"/>
        <v>94708.26</v>
      </c>
      <c r="AS224" s="34">
        <f t="shared" si="170"/>
        <v>-147974.19000000006</v>
      </c>
    </row>
    <row r="225" spans="1:45" x14ac:dyDescent="0.25">
      <c r="A225" t="s">
        <v>184</v>
      </c>
      <c r="B225" s="14">
        <v>2146660.27</v>
      </c>
      <c r="C225" s="14">
        <v>-858664.1</v>
      </c>
      <c r="D225" s="34">
        <f t="shared" si="157"/>
        <v>1287996.17</v>
      </c>
      <c r="E225" s="14">
        <v>0</v>
      </c>
      <c r="F225" s="14">
        <f t="shared" si="158"/>
        <v>-858664.1</v>
      </c>
      <c r="G225" s="14">
        <f t="shared" si="159"/>
        <v>1287996.17</v>
      </c>
      <c r="H225" s="14">
        <v>0</v>
      </c>
      <c r="I225" s="14">
        <f t="shared" si="160"/>
        <v>1287996.17</v>
      </c>
      <c r="J225" s="14">
        <v>-198515.15</v>
      </c>
      <c r="K225" s="14">
        <f t="shared" si="160"/>
        <v>1089481.02</v>
      </c>
      <c r="L225" s="14">
        <v>0</v>
      </c>
      <c r="M225" s="14">
        <f t="shared" si="160"/>
        <v>1089481.02</v>
      </c>
      <c r="N225" s="14">
        <v>0</v>
      </c>
      <c r="O225" s="14">
        <f t="shared" si="160"/>
        <v>1089481.02</v>
      </c>
      <c r="P225" s="14">
        <v>0</v>
      </c>
      <c r="Q225" s="14">
        <v>-198515.17</v>
      </c>
      <c r="R225" s="14">
        <f t="shared" si="161"/>
        <v>-198515.17</v>
      </c>
      <c r="S225" s="14">
        <f t="shared" si="162"/>
        <v>890965.85</v>
      </c>
      <c r="T225" s="14">
        <v>0</v>
      </c>
      <c r="U225" s="14">
        <v>0</v>
      </c>
      <c r="V225" s="21">
        <f t="shared" si="163"/>
        <v>0</v>
      </c>
      <c r="W225" s="21">
        <f t="shared" si="164"/>
        <v>890965.85</v>
      </c>
      <c r="X225" s="14">
        <v>0</v>
      </c>
      <c r="Y225" s="21">
        <f t="shared" si="165"/>
        <v>890965.85</v>
      </c>
      <c r="Z225" s="14">
        <v>0</v>
      </c>
      <c r="AA225" s="14">
        <v>0</v>
      </c>
      <c r="AB225" s="14">
        <v>0</v>
      </c>
      <c r="AC225" s="14">
        <v>-198515.14</v>
      </c>
      <c r="AD225" s="27">
        <f t="shared" si="166"/>
        <v>-198515.14</v>
      </c>
      <c r="AE225" s="27">
        <f t="shared" si="167"/>
        <v>692450.71</v>
      </c>
      <c r="AF225" s="14">
        <v>0</v>
      </c>
      <c r="AG225" s="27">
        <f t="shared" si="168"/>
        <v>692450.71</v>
      </c>
      <c r="AH225" s="14">
        <v>0</v>
      </c>
      <c r="AI225" s="27">
        <f t="shared" si="168"/>
        <v>692450.71</v>
      </c>
      <c r="AJ225" s="14">
        <v>0</v>
      </c>
      <c r="AK225" s="14">
        <v>0</v>
      </c>
      <c r="AL225" s="14">
        <v>0</v>
      </c>
      <c r="AM225" s="14">
        <v>0</v>
      </c>
      <c r="AN225" s="14">
        <v>0</v>
      </c>
      <c r="AO225" s="14">
        <v>0</v>
      </c>
      <c r="AP225" s="14">
        <v>-2105875.4300000002</v>
      </c>
      <c r="AQ225" s="14">
        <v>0</v>
      </c>
      <c r="AR225" s="34">
        <f t="shared" si="169"/>
        <v>-2105875.4300000002</v>
      </c>
      <c r="AS225" s="34">
        <f t="shared" si="170"/>
        <v>-1413424.7200000002</v>
      </c>
    </row>
    <row r="226" spans="1:45" x14ac:dyDescent="0.25">
      <c r="A226" t="s">
        <v>185</v>
      </c>
      <c r="B226" s="14">
        <v>-1528775.31</v>
      </c>
      <c r="C226" s="14">
        <v>611510.11</v>
      </c>
      <c r="D226" s="34">
        <f t="shared" si="157"/>
        <v>-917265.20000000007</v>
      </c>
      <c r="E226" s="14">
        <v>3951.5</v>
      </c>
      <c r="F226" s="14">
        <f t="shared" si="158"/>
        <v>615461.61</v>
      </c>
      <c r="G226" s="14">
        <f t="shared" si="159"/>
        <v>-913313.70000000007</v>
      </c>
      <c r="H226" s="14">
        <v>3951.5</v>
      </c>
      <c r="I226" s="14">
        <f t="shared" si="160"/>
        <v>-909362.20000000007</v>
      </c>
      <c r="J226" s="14">
        <v>3951.5</v>
      </c>
      <c r="K226" s="14">
        <f t="shared" si="160"/>
        <v>-905410.70000000007</v>
      </c>
      <c r="L226" s="14">
        <v>3951.5</v>
      </c>
      <c r="M226" s="14">
        <f t="shared" si="160"/>
        <v>-901459.20000000007</v>
      </c>
      <c r="N226" s="14">
        <v>3951.5</v>
      </c>
      <c r="O226" s="14">
        <f t="shared" si="160"/>
        <v>-897507.70000000007</v>
      </c>
      <c r="P226" s="14">
        <v>0</v>
      </c>
      <c r="Q226" s="14">
        <v>3951.5</v>
      </c>
      <c r="R226" s="14">
        <f t="shared" si="161"/>
        <v>3951.5</v>
      </c>
      <c r="S226" s="14">
        <f t="shared" si="162"/>
        <v>-893556.20000000007</v>
      </c>
      <c r="T226" s="14">
        <v>0</v>
      </c>
      <c r="U226" s="14">
        <v>3951.5</v>
      </c>
      <c r="V226" s="21">
        <f t="shared" si="163"/>
        <v>3951.5</v>
      </c>
      <c r="W226" s="21">
        <f t="shared" si="164"/>
        <v>-889604.70000000007</v>
      </c>
      <c r="X226" s="14">
        <v>3951.51</v>
      </c>
      <c r="Y226" s="21">
        <f t="shared" si="165"/>
        <v>-885653.19000000006</v>
      </c>
      <c r="Z226" s="14">
        <v>0</v>
      </c>
      <c r="AA226" s="14">
        <v>0</v>
      </c>
      <c r="AB226" s="14">
        <v>0</v>
      </c>
      <c r="AC226" s="14">
        <v>3951.5</v>
      </c>
      <c r="AD226" s="27">
        <f t="shared" si="166"/>
        <v>3951.5</v>
      </c>
      <c r="AE226" s="27">
        <f t="shared" si="167"/>
        <v>-881701.69000000006</v>
      </c>
      <c r="AF226" s="14">
        <v>3951.5</v>
      </c>
      <c r="AG226" s="27">
        <f t="shared" si="168"/>
        <v>-877750.19000000006</v>
      </c>
      <c r="AH226" s="14">
        <v>3951.5</v>
      </c>
      <c r="AI226" s="27">
        <f t="shared" si="168"/>
        <v>-873798.69000000006</v>
      </c>
      <c r="AJ226" s="14">
        <v>0</v>
      </c>
      <c r="AK226" s="14">
        <v>0</v>
      </c>
      <c r="AL226" s="14">
        <v>0</v>
      </c>
      <c r="AM226" s="14">
        <v>0</v>
      </c>
      <c r="AN226" s="14">
        <v>0</v>
      </c>
      <c r="AO226" s="14">
        <v>0</v>
      </c>
      <c r="AP226" s="14">
        <v>3951.5</v>
      </c>
      <c r="AQ226" s="14">
        <v>0</v>
      </c>
      <c r="AR226" s="34">
        <f t="shared" si="169"/>
        <v>3951.5</v>
      </c>
      <c r="AS226" s="34">
        <f t="shared" si="170"/>
        <v>-869847.19000000006</v>
      </c>
    </row>
    <row r="227" spans="1:45" x14ac:dyDescent="0.25">
      <c r="A227" t="s">
        <v>186</v>
      </c>
      <c r="B227" s="14">
        <v>-23279185.260000002</v>
      </c>
      <c r="C227" s="14">
        <v>9311674.1099999994</v>
      </c>
      <c r="D227" s="34">
        <f t="shared" si="157"/>
        <v>-13967511.150000002</v>
      </c>
      <c r="E227" s="14">
        <v>0</v>
      </c>
      <c r="F227" s="14">
        <f t="shared" si="158"/>
        <v>9311674.1099999994</v>
      </c>
      <c r="G227" s="14">
        <f t="shared" si="159"/>
        <v>-13967511.150000002</v>
      </c>
      <c r="H227" s="14">
        <v>0</v>
      </c>
      <c r="I227" s="14">
        <f t="shared" si="160"/>
        <v>-13967511.150000002</v>
      </c>
      <c r="J227" s="14">
        <v>0</v>
      </c>
      <c r="K227" s="14">
        <f t="shared" si="160"/>
        <v>-13967511.150000002</v>
      </c>
      <c r="L227" s="14">
        <v>0</v>
      </c>
      <c r="M227" s="14">
        <f t="shared" si="160"/>
        <v>-13967511.150000002</v>
      </c>
      <c r="N227" s="14">
        <v>0</v>
      </c>
      <c r="O227" s="14">
        <f t="shared" si="160"/>
        <v>-13967511.150000002</v>
      </c>
      <c r="P227" s="14">
        <v>0</v>
      </c>
      <c r="Q227" s="14">
        <v>0</v>
      </c>
      <c r="R227" s="14">
        <f t="shared" si="161"/>
        <v>0</v>
      </c>
      <c r="S227" s="14">
        <f t="shared" si="162"/>
        <v>-13967511.150000002</v>
      </c>
      <c r="T227" s="14">
        <v>0</v>
      </c>
      <c r="U227" s="14">
        <v>0</v>
      </c>
      <c r="V227" s="21">
        <f t="shared" si="163"/>
        <v>0</v>
      </c>
      <c r="W227" s="21">
        <f t="shared" si="164"/>
        <v>-13967511.150000002</v>
      </c>
      <c r="X227" s="14">
        <v>0</v>
      </c>
      <c r="Y227" s="21">
        <f t="shared" si="165"/>
        <v>-13967511.150000002</v>
      </c>
      <c r="Z227" s="14">
        <v>0</v>
      </c>
      <c r="AA227" s="14">
        <v>0</v>
      </c>
      <c r="AB227" s="14">
        <v>0</v>
      </c>
      <c r="AC227" s="14">
        <v>0</v>
      </c>
      <c r="AD227" s="27">
        <f t="shared" si="166"/>
        <v>0</v>
      </c>
      <c r="AE227" s="27">
        <f t="shared" si="167"/>
        <v>-13967511.150000002</v>
      </c>
      <c r="AF227" s="14">
        <v>0</v>
      </c>
      <c r="AG227" s="27">
        <f t="shared" si="168"/>
        <v>-13967511.150000002</v>
      </c>
      <c r="AH227" s="14">
        <v>0</v>
      </c>
      <c r="AI227" s="27">
        <f t="shared" si="168"/>
        <v>-13967511.150000002</v>
      </c>
      <c r="AJ227" s="14">
        <v>0</v>
      </c>
      <c r="AK227" s="14">
        <v>0</v>
      </c>
      <c r="AL227" s="14">
        <v>0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34">
        <f t="shared" si="169"/>
        <v>0</v>
      </c>
      <c r="AS227" s="34">
        <f t="shared" si="170"/>
        <v>-13967511.150000002</v>
      </c>
    </row>
    <row r="228" spans="1:45" x14ac:dyDescent="0.25">
      <c r="A228" t="s">
        <v>187</v>
      </c>
      <c r="B228" s="14">
        <v>9716063.2799999993</v>
      </c>
      <c r="C228" s="14">
        <v>-3886425.31</v>
      </c>
      <c r="D228" s="34">
        <f t="shared" si="157"/>
        <v>5829637.9699999988</v>
      </c>
      <c r="E228" s="14">
        <v>124244.83</v>
      </c>
      <c r="F228" s="14">
        <f t="shared" si="158"/>
        <v>-3762180.48</v>
      </c>
      <c r="G228" s="14">
        <f t="shared" si="159"/>
        <v>5953882.7999999989</v>
      </c>
      <c r="H228" s="14">
        <v>111507.3</v>
      </c>
      <c r="I228" s="14">
        <f t="shared" si="160"/>
        <v>6065390.0999999987</v>
      </c>
      <c r="J228" s="14">
        <v>70596.67</v>
      </c>
      <c r="K228" s="14">
        <f t="shared" si="160"/>
        <v>6135986.7699999986</v>
      </c>
      <c r="L228" s="14">
        <v>70596.66</v>
      </c>
      <c r="M228" s="14">
        <f t="shared" si="160"/>
        <v>6206583.4299999988</v>
      </c>
      <c r="N228" s="14">
        <v>70596.67</v>
      </c>
      <c r="O228" s="14">
        <f t="shared" si="160"/>
        <v>6277180.0999999987</v>
      </c>
      <c r="P228" s="14">
        <v>0</v>
      </c>
      <c r="Q228" s="14">
        <v>70596.67</v>
      </c>
      <c r="R228" s="14">
        <f t="shared" si="161"/>
        <v>70596.67</v>
      </c>
      <c r="S228" s="14">
        <f t="shared" si="162"/>
        <v>6347776.7699999986</v>
      </c>
      <c r="T228" s="14">
        <v>0</v>
      </c>
      <c r="U228" s="14">
        <v>70596.66</v>
      </c>
      <c r="V228" s="21">
        <f t="shared" si="163"/>
        <v>70596.66</v>
      </c>
      <c r="W228" s="21">
        <f t="shared" si="164"/>
        <v>6418373.4299999988</v>
      </c>
      <c r="X228" s="14">
        <v>70596.67</v>
      </c>
      <c r="Y228" s="21">
        <f t="shared" si="165"/>
        <v>6488970.0999999987</v>
      </c>
      <c r="Z228" s="14">
        <v>0</v>
      </c>
      <c r="AA228" s="14">
        <v>0</v>
      </c>
      <c r="AB228" s="14">
        <v>0</v>
      </c>
      <c r="AC228" s="14">
        <v>70596.66</v>
      </c>
      <c r="AD228" s="27">
        <f t="shared" si="166"/>
        <v>70596.66</v>
      </c>
      <c r="AE228" s="27">
        <f t="shared" si="167"/>
        <v>6559566.7599999988</v>
      </c>
      <c r="AF228" s="14">
        <v>70596.67</v>
      </c>
      <c r="AG228" s="27">
        <f t="shared" si="168"/>
        <v>6630163.4299999988</v>
      </c>
      <c r="AH228" s="14">
        <v>70596.67</v>
      </c>
      <c r="AI228" s="27">
        <f t="shared" si="168"/>
        <v>6700760.0999999987</v>
      </c>
      <c r="AJ228" s="14">
        <v>0</v>
      </c>
      <c r="AK228" s="14">
        <v>0</v>
      </c>
      <c r="AL228" s="14">
        <v>0</v>
      </c>
      <c r="AM228" s="14">
        <v>0</v>
      </c>
      <c r="AN228" s="14">
        <v>0</v>
      </c>
      <c r="AO228" s="14">
        <v>0</v>
      </c>
      <c r="AP228" s="14">
        <v>70596.66</v>
      </c>
      <c r="AQ228" s="14">
        <v>0</v>
      </c>
      <c r="AR228" s="34">
        <f t="shared" si="169"/>
        <v>70596.66</v>
      </c>
      <c r="AS228" s="34">
        <f t="shared" si="170"/>
        <v>6771356.7599999988</v>
      </c>
    </row>
    <row r="229" spans="1:45" x14ac:dyDescent="0.25">
      <c r="A229" t="s">
        <v>188</v>
      </c>
      <c r="B229" s="14">
        <v>-5696701.3899999997</v>
      </c>
      <c r="C229" s="14">
        <v>2278680.56</v>
      </c>
      <c r="D229" s="34">
        <f t="shared" si="157"/>
        <v>-3418020.8299999996</v>
      </c>
      <c r="E229" s="14">
        <v>379759.17</v>
      </c>
      <c r="F229" s="14">
        <f t="shared" si="158"/>
        <v>2658439.73</v>
      </c>
      <c r="G229" s="14">
        <f t="shared" si="159"/>
        <v>-3038261.6599999997</v>
      </c>
      <c r="H229" s="14">
        <v>-32055.66</v>
      </c>
      <c r="I229" s="14">
        <f t="shared" si="160"/>
        <v>-3070317.32</v>
      </c>
      <c r="J229" s="14">
        <v>76077.539999999994</v>
      </c>
      <c r="K229" s="14">
        <f t="shared" si="160"/>
        <v>-2994239.78</v>
      </c>
      <c r="L229" s="14">
        <v>-172863.53</v>
      </c>
      <c r="M229" s="14">
        <f t="shared" si="160"/>
        <v>-3167103.3099999996</v>
      </c>
      <c r="N229" s="14">
        <v>36780.080000000002</v>
      </c>
      <c r="O229" s="14">
        <f t="shared" si="160"/>
        <v>-3130323.2299999995</v>
      </c>
      <c r="P229" s="14">
        <v>0</v>
      </c>
      <c r="Q229" s="14">
        <v>844680.27</v>
      </c>
      <c r="R229" s="14">
        <f t="shared" si="161"/>
        <v>844680.27</v>
      </c>
      <c r="S229" s="14">
        <f t="shared" si="162"/>
        <v>-2285642.9599999995</v>
      </c>
      <c r="T229" s="14">
        <v>0</v>
      </c>
      <c r="U229" s="14">
        <v>563333.61</v>
      </c>
      <c r="V229" s="21">
        <f t="shared" si="163"/>
        <v>563333.61</v>
      </c>
      <c r="W229" s="21">
        <f t="shared" si="164"/>
        <v>-1722309.3499999996</v>
      </c>
      <c r="X229" s="14">
        <v>635610.56999999995</v>
      </c>
      <c r="Y229" s="21">
        <f t="shared" si="165"/>
        <v>-1086698.7799999998</v>
      </c>
      <c r="Z229" s="14">
        <v>0</v>
      </c>
      <c r="AA229" s="14">
        <v>0</v>
      </c>
      <c r="AB229" s="14">
        <v>0</v>
      </c>
      <c r="AC229" s="14">
        <v>572491.5</v>
      </c>
      <c r="AD229" s="27">
        <f t="shared" si="166"/>
        <v>572491.5</v>
      </c>
      <c r="AE229" s="27">
        <f t="shared" si="167"/>
        <v>-514207.2799999998</v>
      </c>
      <c r="AF229" s="14">
        <v>244699.57</v>
      </c>
      <c r="AG229" s="27">
        <f t="shared" si="168"/>
        <v>-269507.70999999979</v>
      </c>
      <c r="AH229" s="14">
        <v>-37699.800000000003</v>
      </c>
      <c r="AI229" s="27">
        <f t="shared" si="168"/>
        <v>-307207.50999999978</v>
      </c>
      <c r="AJ229" s="14">
        <v>0</v>
      </c>
      <c r="AK229" s="14">
        <v>0</v>
      </c>
      <c r="AL229" s="14">
        <v>0</v>
      </c>
      <c r="AM229" s="14">
        <v>0</v>
      </c>
      <c r="AN229" s="14">
        <v>0</v>
      </c>
      <c r="AO229" s="14">
        <v>0</v>
      </c>
      <c r="AP229" s="14">
        <v>18812.23</v>
      </c>
      <c r="AQ229" s="14">
        <v>0</v>
      </c>
      <c r="AR229" s="34">
        <f t="shared" si="169"/>
        <v>18812.23</v>
      </c>
      <c r="AS229" s="34">
        <f t="shared" si="170"/>
        <v>-288395.2799999998</v>
      </c>
    </row>
    <row r="230" spans="1:45" x14ac:dyDescent="0.25">
      <c r="A230" t="s">
        <v>189</v>
      </c>
      <c r="B230" s="14">
        <v>-14743899.01</v>
      </c>
      <c r="C230" s="14">
        <v>5897559.5999999996</v>
      </c>
      <c r="D230" s="34">
        <f t="shared" si="157"/>
        <v>-8846339.4100000001</v>
      </c>
      <c r="E230" s="14">
        <v>-370227.98</v>
      </c>
      <c r="F230" s="14">
        <f t="shared" si="158"/>
        <v>5527331.6199999992</v>
      </c>
      <c r="G230" s="14">
        <f t="shared" si="159"/>
        <v>-9216567.3900000006</v>
      </c>
      <c r="H230" s="14">
        <v>-513986.4</v>
      </c>
      <c r="I230" s="14">
        <f t="shared" si="160"/>
        <v>-9730553.790000001</v>
      </c>
      <c r="J230" s="14">
        <v>81099.899999999994</v>
      </c>
      <c r="K230" s="14">
        <f t="shared" si="160"/>
        <v>-9649453.8900000006</v>
      </c>
      <c r="L230" s="14">
        <v>-10073.959999999999</v>
      </c>
      <c r="M230" s="14">
        <f t="shared" si="160"/>
        <v>-9659527.8500000015</v>
      </c>
      <c r="N230" s="14">
        <v>35512.97</v>
      </c>
      <c r="O230" s="14">
        <f t="shared" si="160"/>
        <v>-9624014.8800000008</v>
      </c>
      <c r="P230" s="14">
        <v>0</v>
      </c>
      <c r="Q230" s="14">
        <v>35512.97</v>
      </c>
      <c r="R230" s="14">
        <f t="shared" si="161"/>
        <v>35512.97</v>
      </c>
      <c r="S230" s="14">
        <f t="shared" si="162"/>
        <v>-9588501.9100000001</v>
      </c>
      <c r="T230" s="14">
        <v>0</v>
      </c>
      <c r="U230" s="14">
        <v>35512.97</v>
      </c>
      <c r="V230" s="21">
        <f t="shared" si="163"/>
        <v>35512.97</v>
      </c>
      <c r="W230" s="21">
        <f t="shared" si="164"/>
        <v>-9552988.9399999995</v>
      </c>
      <c r="X230" s="14">
        <v>35512.97</v>
      </c>
      <c r="Y230" s="21">
        <f t="shared" si="165"/>
        <v>-9517475.9699999988</v>
      </c>
      <c r="Z230" s="14">
        <v>0</v>
      </c>
      <c r="AA230" s="14">
        <v>0</v>
      </c>
      <c r="AB230" s="14">
        <v>0</v>
      </c>
      <c r="AC230" s="14">
        <v>35512.97</v>
      </c>
      <c r="AD230" s="27">
        <f t="shared" si="166"/>
        <v>35512.97</v>
      </c>
      <c r="AE230" s="27">
        <f t="shared" si="167"/>
        <v>-9481962.9999999981</v>
      </c>
      <c r="AF230" s="14">
        <v>35512.97</v>
      </c>
      <c r="AG230" s="27">
        <f t="shared" si="168"/>
        <v>-9446450.0299999975</v>
      </c>
      <c r="AH230" s="14">
        <v>35512.97</v>
      </c>
      <c r="AI230" s="27">
        <f t="shared" si="168"/>
        <v>-9410937.0599999968</v>
      </c>
      <c r="AJ230" s="14">
        <v>0</v>
      </c>
      <c r="AK230" s="14">
        <v>0</v>
      </c>
      <c r="AL230" s="14">
        <v>0</v>
      </c>
      <c r="AM230" s="14">
        <v>0</v>
      </c>
      <c r="AN230" s="14">
        <v>0</v>
      </c>
      <c r="AO230" s="14">
        <v>0</v>
      </c>
      <c r="AP230" s="14">
        <v>35512.97</v>
      </c>
      <c r="AQ230" s="14">
        <v>0</v>
      </c>
      <c r="AR230" s="34">
        <f t="shared" si="169"/>
        <v>35512.97</v>
      </c>
      <c r="AS230" s="34">
        <f t="shared" si="170"/>
        <v>-9375424.0899999961</v>
      </c>
    </row>
    <row r="231" spans="1:45" x14ac:dyDescent="0.25">
      <c r="A231" t="s">
        <v>190</v>
      </c>
      <c r="B231" s="14">
        <v>4895670.3899999997</v>
      </c>
      <c r="C231" s="14">
        <v>-1958268.16</v>
      </c>
      <c r="D231" s="34">
        <f t="shared" si="157"/>
        <v>2937402.2299999995</v>
      </c>
      <c r="E231" s="14">
        <v>102029.22</v>
      </c>
      <c r="F231" s="14">
        <f t="shared" si="158"/>
        <v>-1856238.94</v>
      </c>
      <c r="G231" s="14">
        <f t="shared" si="159"/>
        <v>3039431.4499999997</v>
      </c>
      <c r="H231" s="14">
        <v>331021.34000000003</v>
      </c>
      <c r="I231" s="14">
        <f t="shared" si="160"/>
        <v>3370452.7899999996</v>
      </c>
      <c r="J231" s="14">
        <v>-12300.93</v>
      </c>
      <c r="K231" s="14">
        <f t="shared" si="160"/>
        <v>3358151.8599999994</v>
      </c>
      <c r="L231" s="14">
        <v>-12300.92</v>
      </c>
      <c r="M231" s="14">
        <f t="shared" si="160"/>
        <v>3345850.9399999995</v>
      </c>
      <c r="N231" s="14">
        <v>-12300.92</v>
      </c>
      <c r="O231" s="14">
        <f t="shared" si="160"/>
        <v>3333550.0199999996</v>
      </c>
      <c r="P231" s="14">
        <v>0</v>
      </c>
      <c r="Q231" s="14">
        <v>-12300.92</v>
      </c>
      <c r="R231" s="14">
        <f t="shared" si="161"/>
        <v>-12300.92</v>
      </c>
      <c r="S231" s="14">
        <f t="shared" si="162"/>
        <v>3321249.0999999996</v>
      </c>
      <c r="T231" s="14">
        <v>0</v>
      </c>
      <c r="U231" s="14">
        <v>-12300.93</v>
      </c>
      <c r="V231" s="21">
        <f t="shared" si="163"/>
        <v>-12300.93</v>
      </c>
      <c r="W231" s="21">
        <f t="shared" si="164"/>
        <v>3308948.1699999995</v>
      </c>
      <c r="X231" s="14">
        <v>-12300.92</v>
      </c>
      <c r="Y231" s="21">
        <f t="shared" si="165"/>
        <v>3296647.2499999995</v>
      </c>
      <c r="Z231" s="14">
        <v>0</v>
      </c>
      <c r="AA231" s="14">
        <v>0</v>
      </c>
      <c r="AB231" s="14">
        <v>0</v>
      </c>
      <c r="AC231" s="14">
        <v>-12300.92</v>
      </c>
      <c r="AD231" s="27">
        <f t="shared" si="166"/>
        <v>-12300.92</v>
      </c>
      <c r="AE231" s="27">
        <f t="shared" si="167"/>
        <v>3284346.3299999996</v>
      </c>
      <c r="AF231" s="14">
        <v>-12300.92</v>
      </c>
      <c r="AG231" s="27">
        <f t="shared" si="168"/>
        <v>3272045.4099999997</v>
      </c>
      <c r="AH231" s="14">
        <v>-12300.92</v>
      </c>
      <c r="AI231" s="27">
        <f t="shared" si="168"/>
        <v>3259744.4899999998</v>
      </c>
      <c r="AJ231" s="14">
        <v>0</v>
      </c>
      <c r="AK231" s="14">
        <v>0</v>
      </c>
      <c r="AL231" s="14">
        <v>0</v>
      </c>
      <c r="AM231" s="14">
        <v>0</v>
      </c>
      <c r="AN231" s="14">
        <v>0</v>
      </c>
      <c r="AO231" s="14">
        <v>0</v>
      </c>
      <c r="AP231" s="14">
        <v>-12300.93</v>
      </c>
      <c r="AQ231" s="14">
        <v>0</v>
      </c>
      <c r="AR231" s="34">
        <f t="shared" si="169"/>
        <v>-12300.93</v>
      </c>
      <c r="AS231" s="34">
        <f t="shared" si="170"/>
        <v>3247443.5599999996</v>
      </c>
    </row>
    <row r="232" spans="1:45" x14ac:dyDescent="0.25">
      <c r="A232" t="s">
        <v>191</v>
      </c>
      <c r="B232" s="14">
        <v>-50823.41</v>
      </c>
      <c r="C232" s="14">
        <v>20329.36</v>
      </c>
      <c r="D232" s="34">
        <f t="shared" si="157"/>
        <v>-30494.050000000003</v>
      </c>
      <c r="E232" s="14">
        <v>0</v>
      </c>
      <c r="F232" s="14">
        <f t="shared" si="158"/>
        <v>20329.36</v>
      </c>
      <c r="G232" s="14">
        <f t="shared" si="159"/>
        <v>-30494.050000000003</v>
      </c>
      <c r="H232" s="14">
        <v>30494.05</v>
      </c>
      <c r="I232" s="14">
        <f t="shared" si="160"/>
        <v>0</v>
      </c>
      <c r="J232" s="14">
        <v>0</v>
      </c>
      <c r="K232" s="14">
        <f t="shared" si="160"/>
        <v>0</v>
      </c>
      <c r="L232" s="14">
        <v>0</v>
      </c>
      <c r="M232" s="14">
        <f t="shared" si="160"/>
        <v>0</v>
      </c>
      <c r="N232" s="14">
        <v>0</v>
      </c>
      <c r="O232" s="14">
        <f t="shared" si="160"/>
        <v>0</v>
      </c>
      <c r="P232" s="14">
        <v>0</v>
      </c>
      <c r="Q232" s="14">
        <v>0</v>
      </c>
      <c r="R232" s="14">
        <f t="shared" si="161"/>
        <v>0</v>
      </c>
      <c r="S232" s="14">
        <f t="shared" si="162"/>
        <v>0</v>
      </c>
      <c r="T232" s="14">
        <v>0</v>
      </c>
      <c r="U232" s="14">
        <v>0</v>
      </c>
      <c r="V232" s="21">
        <f t="shared" si="163"/>
        <v>0</v>
      </c>
      <c r="W232" s="21">
        <f t="shared" si="164"/>
        <v>0</v>
      </c>
      <c r="X232" s="14">
        <v>0</v>
      </c>
      <c r="Y232" s="21">
        <f t="shared" si="165"/>
        <v>0</v>
      </c>
      <c r="Z232" s="14">
        <v>0</v>
      </c>
      <c r="AA232" s="14">
        <v>0</v>
      </c>
      <c r="AB232" s="14">
        <v>0</v>
      </c>
      <c r="AC232" s="14">
        <v>0</v>
      </c>
      <c r="AD232" s="27">
        <f t="shared" si="166"/>
        <v>0</v>
      </c>
      <c r="AE232" s="27">
        <f t="shared" si="167"/>
        <v>0</v>
      </c>
      <c r="AF232" s="14">
        <v>0</v>
      </c>
      <c r="AG232" s="27">
        <f t="shared" si="168"/>
        <v>0</v>
      </c>
      <c r="AH232" s="14">
        <v>0</v>
      </c>
      <c r="AI232" s="27">
        <f t="shared" si="168"/>
        <v>0</v>
      </c>
      <c r="AJ232" s="14">
        <v>0</v>
      </c>
      <c r="AK232" s="14">
        <v>0</v>
      </c>
      <c r="AL232" s="14">
        <v>0</v>
      </c>
      <c r="AM232" s="14">
        <v>0</v>
      </c>
      <c r="AN232" s="14">
        <v>0</v>
      </c>
      <c r="AO232" s="14">
        <v>0</v>
      </c>
      <c r="AP232" s="14">
        <v>0</v>
      </c>
      <c r="AQ232" s="14">
        <v>0</v>
      </c>
      <c r="AR232" s="34">
        <f t="shared" si="169"/>
        <v>0</v>
      </c>
      <c r="AS232" s="34">
        <f t="shared" si="170"/>
        <v>0</v>
      </c>
    </row>
    <row r="233" spans="1:45" x14ac:dyDescent="0.25">
      <c r="A233" t="s">
        <v>192</v>
      </c>
      <c r="B233" s="14">
        <v>-33105.449999999997</v>
      </c>
      <c r="C233" s="14">
        <v>13242.18</v>
      </c>
      <c r="D233" s="34">
        <f t="shared" si="157"/>
        <v>-19863.269999999997</v>
      </c>
      <c r="E233" s="14">
        <v>0</v>
      </c>
      <c r="F233" s="14">
        <f t="shared" si="158"/>
        <v>13242.18</v>
      </c>
      <c r="G233" s="14">
        <f t="shared" si="159"/>
        <v>-19863.269999999997</v>
      </c>
      <c r="H233" s="14">
        <v>-6709.5</v>
      </c>
      <c r="I233" s="14">
        <f t="shared" si="160"/>
        <v>-26572.769999999997</v>
      </c>
      <c r="J233" s="14">
        <v>0</v>
      </c>
      <c r="K233" s="14">
        <f t="shared" si="160"/>
        <v>-26572.769999999997</v>
      </c>
      <c r="L233" s="14">
        <v>6709.5</v>
      </c>
      <c r="M233" s="14">
        <f t="shared" si="160"/>
        <v>-19863.269999999997</v>
      </c>
      <c r="N233" s="14">
        <v>-34591.199999999997</v>
      </c>
      <c r="O233" s="14">
        <f t="shared" si="160"/>
        <v>-54454.469999999994</v>
      </c>
      <c r="P233" s="14">
        <v>0</v>
      </c>
      <c r="Q233" s="14">
        <v>-1427.74</v>
      </c>
      <c r="R233" s="14">
        <f t="shared" si="161"/>
        <v>-1427.74</v>
      </c>
      <c r="S233" s="14">
        <f t="shared" si="162"/>
        <v>-55882.209999999992</v>
      </c>
      <c r="T233" s="14">
        <v>0</v>
      </c>
      <c r="U233" s="14">
        <v>-181.91</v>
      </c>
      <c r="V233" s="21">
        <f t="shared" si="163"/>
        <v>-181.91</v>
      </c>
      <c r="W233" s="21">
        <f t="shared" si="164"/>
        <v>-56064.119999999995</v>
      </c>
      <c r="X233" s="14">
        <v>-37886.730000000003</v>
      </c>
      <c r="Y233" s="21">
        <f t="shared" si="165"/>
        <v>-93950.85</v>
      </c>
      <c r="Z233" s="14">
        <v>0</v>
      </c>
      <c r="AA233" s="14">
        <v>0</v>
      </c>
      <c r="AB233" s="14">
        <v>0</v>
      </c>
      <c r="AC233" s="14">
        <v>0</v>
      </c>
      <c r="AD233" s="27">
        <f t="shared" si="166"/>
        <v>0</v>
      </c>
      <c r="AE233" s="27">
        <f t="shared" si="167"/>
        <v>-93950.85</v>
      </c>
      <c r="AF233" s="14">
        <v>0</v>
      </c>
      <c r="AG233" s="27">
        <f t="shared" si="168"/>
        <v>-93950.85</v>
      </c>
      <c r="AH233" s="14">
        <v>0</v>
      </c>
      <c r="AI233" s="27">
        <f t="shared" si="168"/>
        <v>-93950.85</v>
      </c>
      <c r="AJ233" s="14">
        <v>0</v>
      </c>
      <c r="AK233" s="14">
        <v>0</v>
      </c>
      <c r="AL233" s="14">
        <v>0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34">
        <f t="shared" si="169"/>
        <v>0</v>
      </c>
      <c r="AS233" s="34">
        <f t="shared" si="170"/>
        <v>-93950.85</v>
      </c>
    </row>
    <row r="234" spans="1:45" x14ac:dyDescent="0.25">
      <c r="A234" t="s">
        <v>193</v>
      </c>
      <c r="B234" s="14">
        <v>0</v>
      </c>
      <c r="C234" s="14">
        <v>0</v>
      </c>
      <c r="D234" s="34">
        <f t="shared" si="157"/>
        <v>0</v>
      </c>
      <c r="E234" s="14">
        <v>0</v>
      </c>
      <c r="F234" s="14">
        <f t="shared" si="158"/>
        <v>0</v>
      </c>
      <c r="G234" s="14">
        <f t="shared" si="159"/>
        <v>0</v>
      </c>
      <c r="H234" s="14">
        <v>0</v>
      </c>
      <c r="I234" s="14">
        <f t="shared" si="160"/>
        <v>0</v>
      </c>
      <c r="J234" s="14">
        <v>-16816761.620000001</v>
      </c>
      <c r="K234" s="14">
        <f t="shared" si="160"/>
        <v>-16816761.620000001</v>
      </c>
      <c r="L234" s="14">
        <v>61599.86</v>
      </c>
      <c r="M234" s="14">
        <f t="shared" si="160"/>
        <v>-16755161.760000002</v>
      </c>
      <c r="N234" s="14">
        <v>61599.86</v>
      </c>
      <c r="O234" s="14">
        <f t="shared" si="160"/>
        <v>-16693561.900000002</v>
      </c>
      <c r="P234" s="14">
        <v>0</v>
      </c>
      <c r="Q234" s="14">
        <v>61599.86</v>
      </c>
      <c r="R234" s="14">
        <f t="shared" si="161"/>
        <v>61599.86</v>
      </c>
      <c r="S234" s="14">
        <f t="shared" si="162"/>
        <v>-16631962.040000003</v>
      </c>
      <c r="T234" s="14">
        <v>0</v>
      </c>
      <c r="U234" s="14">
        <v>61599.86</v>
      </c>
      <c r="V234" s="21">
        <f t="shared" si="163"/>
        <v>61599.86</v>
      </c>
      <c r="W234" s="21">
        <f t="shared" si="164"/>
        <v>-16570362.180000003</v>
      </c>
      <c r="X234" s="14">
        <v>61599.86</v>
      </c>
      <c r="Y234" s="21">
        <f t="shared" si="165"/>
        <v>-16508762.320000004</v>
      </c>
      <c r="Z234" s="14">
        <v>0</v>
      </c>
      <c r="AA234" s="14">
        <v>0</v>
      </c>
      <c r="AB234" s="14">
        <v>0</v>
      </c>
      <c r="AC234" s="14">
        <v>61599.86</v>
      </c>
      <c r="AD234" s="27">
        <f t="shared" si="166"/>
        <v>61599.86</v>
      </c>
      <c r="AE234" s="27">
        <f t="shared" si="167"/>
        <v>-16447162.460000005</v>
      </c>
      <c r="AF234" s="14">
        <v>61599.85</v>
      </c>
      <c r="AG234" s="27">
        <f t="shared" si="168"/>
        <v>-16385562.610000005</v>
      </c>
      <c r="AH234" s="14">
        <v>61599.86</v>
      </c>
      <c r="AI234" s="27">
        <f t="shared" si="168"/>
        <v>-16323962.750000006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61599.86</v>
      </c>
      <c r="AQ234" s="14">
        <v>0</v>
      </c>
      <c r="AR234" s="34">
        <f t="shared" si="169"/>
        <v>61599.86</v>
      </c>
      <c r="AS234" s="34">
        <f t="shared" si="170"/>
        <v>-16262362.890000006</v>
      </c>
    </row>
    <row r="235" spans="1:45" x14ac:dyDescent="0.25">
      <c r="A235" t="s">
        <v>194</v>
      </c>
      <c r="B235" s="14">
        <v>0</v>
      </c>
      <c r="C235" s="14">
        <v>0</v>
      </c>
      <c r="D235" s="34">
        <f t="shared" si="157"/>
        <v>0</v>
      </c>
      <c r="E235" s="14">
        <v>0</v>
      </c>
      <c r="F235" s="14">
        <f t="shared" si="158"/>
        <v>0</v>
      </c>
      <c r="G235" s="14">
        <f t="shared" si="159"/>
        <v>0</v>
      </c>
      <c r="H235" s="14">
        <v>0</v>
      </c>
      <c r="I235" s="14">
        <f t="shared" si="160"/>
        <v>0</v>
      </c>
      <c r="J235" s="14">
        <v>413.69</v>
      </c>
      <c r="K235" s="14">
        <f t="shared" si="160"/>
        <v>413.69</v>
      </c>
      <c r="L235" s="14">
        <v>413.69</v>
      </c>
      <c r="M235" s="14">
        <f t="shared" si="160"/>
        <v>827.38</v>
      </c>
      <c r="N235" s="14">
        <v>413.69</v>
      </c>
      <c r="O235" s="14">
        <f t="shared" si="160"/>
        <v>1241.07</v>
      </c>
      <c r="P235" s="14">
        <v>0</v>
      </c>
      <c r="Q235" s="14">
        <v>413.69</v>
      </c>
      <c r="R235" s="14">
        <f t="shared" si="161"/>
        <v>413.69</v>
      </c>
      <c r="S235" s="14">
        <f t="shared" si="162"/>
        <v>1654.76</v>
      </c>
      <c r="T235" s="14">
        <v>0</v>
      </c>
      <c r="U235" s="14">
        <v>413.69</v>
      </c>
      <c r="V235" s="21">
        <f t="shared" si="163"/>
        <v>413.69</v>
      </c>
      <c r="W235" s="21">
        <f t="shared" si="164"/>
        <v>2068.4499999999998</v>
      </c>
      <c r="X235" s="14">
        <v>413.69</v>
      </c>
      <c r="Y235" s="21">
        <f t="shared" si="165"/>
        <v>2482.14</v>
      </c>
      <c r="Z235" s="14">
        <v>0</v>
      </c>
      <c r="AA235" s="14">
        <v>0</v>
      </c>
      <c r="AB235" s="14">
        <v>0</v>
      </c>
      <c r="AC235" s="14">
        <v>413.69</v>
      </c>
      <c r="AD235" s="27">
        <f t="shared" si="166"/>
        <v>413.69</v>
      </c>
      <c r="AE235" s="27">
        <f t="shared" si="167"/>
        <v>2895.83</v>
      </c>
      <c r="AF235" s="14">
        <v>413.69</v>
      </c>
      <c r="AG235" s="27">
        <f t="shared" si="168"/>
        <v>3309.52</v>
      </c>
      <c r="AH235" s="14">
        <v>413.69</v>
      </c>
      <c r="AI235" s="27">
        <f t="shared" si="168"/>
        <v>3723.21</v>
      </c>
      <c r="AJ235" s="14">
        <v>0</v>
      </c>
      <c r="AK235" s="14">
        <v>0</v>
      </c>
      <c r="AL235" s="14">
        <v>0</v>
      </c>
      <c r="AM235" s="14">
        <v>0</v>
      </c>
      <c r="AN235" s="14">
        <v>0</v>
      </c>
      <c r="AO235" s="14">
        <v>0</v>
      </c>
      <c r="AP235" s="14">
        <v>413.69</v>
      </c>
      <c r="AQ235" s="14">
        <v>0</v>
      </c>
      <c r="AR235" s="34">
        <f t="shared" si="169"/>
        <v>413.69</v>
      </c>
      <c r="AS235" s="34">
        <f t="shared" si="170"/>
        <v>4136.8999999999996</v>
      </c>
    </row>
    <row r="236" spans="1:45" x14ac:dyDescent="0.25">
      <c r="A236" t="s">
        <v>195</v>
      </c>
      <c r="B236" s="14">
        <v>-1766136.22</v>
      </c>
      <c r="C236" s="14">
        <v>706454.49</v>
      </c>
      <c r="D236" s="34">
        <f t="shared" si="157"/>
        <v>-1059681.73</v>
      </c>
      <c r="E236" s="14">
        <v>13737.76</v>
      </c>
      <c r="F236" s="14">
        <f t="shared" si="158"/>
        <v>720192.25</v>
      </c>
      <c r="G236" s="14">
        <f t="shared" si="159"/>
        <v>-1045943.97</v>
      </c>
      <c r="H236" s="14">
        <v>13737.77</v>
      </c>
      <c r="I236" s="14">
        <f t="shared" si="160"/>
        <v>-1032206.2</v>
      </c>
      <c r="J236" s="14">
        <v>13737.76</v>
      </c>
      <c r="K236" s="14">
        <f t="shared" si="160"/>
        <v>-1018468.44</v>
      </c>
      <c r="L236" s="14">
        <v>13737.75</v>
      </c>
      <c r="M236" s="14">
        <f t="shared" si="160"/>
        <v>-1004730.69</v>
      </c>
      <c r="N236" s="14">
        <v>13737.77</v>
      </c>
      <c r="O236" s="14">
        <f t="shared" si="160"/>
        <v>-990992.91999999993</v>
      </c>
      <c r="P236" s="14">
        <v>0</v>
      </c>
      <c r="Q236" s="14">
        <v>13737.76</v>
      </c>
      <c r="R236" s="14">
        <f t="shared" si="161"/>
        <v>13737.76</v>
      </c>
      <c r="S236" s="14">
        <f t="shared" si="162"/>
        <v>-977255.15999999992</v>
      </c>
      <c r="T236" s="14">
        <v>0</v>
      </c>
      <c r="U236" s="14">
        <v>5169.3999999999996</v>
      </c>
      <c r="V236" s="21">
        <f t="shared" si="163"/>
        <v>5169.3999999999996</v>
      </c>
      <c r="W236" s="21">
        <f t="shared" si="164"/>
        <v>-972085.75999999989</v>
      </c>
      <c r="X236" s="14">
        <v>22306.11</v>
      </c>
      <c r="Y236" s="21">
        <f t="shared" si="165"/>
        <v>-949779.64999999991</v>
      </c>
      <c r="Z236" s="14">
        <v>0</v>
      </c>
      <c r="AA236" s="14">
        <v>0</v>
      </c>
      <c r="AB236" s="14">
        <v>0</v>
      </c>
      <c r="AC236" s="14">
        <v>13737.77</v>
      </c>
      <c r="AD236" s="27">
        <f t="shared" si="166"/>
        <v>13737.77</v>
      </c>
      <c r="AE236" s="27">
        <f t="shared" si="167"/>
        <v>-936041.87999999989</v>
      </c>
      <c r="AF236" s="14">
        <v>13737.76</v>
      </c>
      <c r="AG236" s="27">
        <f t="shared" si="168"/>
        <v>-922304.11999999988</v>
      </c>
      <c r="AH236" s="14">
        <v>13737.76</v>
      </c>
      <c r="AI236" s="27">
        <f t="shared" si="168"/>
        <v>-908566.35999999987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13737.77</v>
      </c>
      <c r="AQ236" s="14">
        <v>0</v>
      </c>
      <c r="AR236" s="34">
        <f t="shared" si="169"/>
        <v>13737.77</v>
      </c>
      <c r="AS236" s="34">
        <f t="shared" si="170"/>
        <v>-894828.58999999985</v>
      </c>
    </row>
    <row r="237" spans="1:45" x14ac:dyDescent="0.25">
      <c r="A237" t="s">
        <v>95</v>
      </c>
      <c r="B237" s="14">
        <v>-6474826.79</v>
      </c>
      <c r="C237" s="14">
        <v>2589930.71</v>
      </c>
      <c r="D237" s="34">
        <f t="shared" si="157"/>
        <v>-3884896.08</v>
      </c>
      <c r="E237" s="14">
        <v>-80392.649999999994</v>
      </c>
      <c r="F237" s="14">
        <f t="shared" si="158"/>
        <v>2509538.06</v>
      </c>
      <c r="G237" s="14">
        <f t="shared" si="159"/>
        <v>-3965288.73</v>
      </c>
      <c r="H237" s="14">
        <v>-80392.649999999994</v>
      </c>
      <c r="I237" s="14">
        <f t="shared" si="160"/>
        <v>-4045681.38</v>
      </c>
      <c r="J237" s="14">
        <v>-74688.179999999993</v>
      </c>
      <c r="K237" s="14">
        <f t="shared" si="160"/>
        <v>-4120369.56</v>
      </c>
      <c r="L237" s="14">
        <v>-74737.570000000007</v>
      </c>
      <c r="M237" s="14">
        <f t="shared" si="160"/>
        <v>-4195107.13</v>
      </c>
      <c r="N237" s="14">
        <v>-78491.149999999994</v>
      </c>
      <c r="O237" s="14">
        <f t="shared" si="160"/>
        <v>-4273598.28</v>
      </c>
      <c r="P237" s="14">
        <v>0</v>
      </c>
      <c r="Q237" s="14">
        <v>-78491.16</v>
      </c>
      <c r="R237" s="14">
        <f t="shared" si="161"/>
        <v>-78491.16</v>
      </c>
      <c r="S237" s="14">
        <f t="shared" si="162"/>
        <v>-4352089.4400000004</v>
      </c>
      <c r="T237" s="14">
        <v>0</v>
      </c>
      <c r="U237" s="14">
        <v>-78491.149999999994</v>
      </c>
      <c r="V237" s="21">
        <f t="shared" si="163"/>
        <v>-78491.149999999994</v>
      </c>
      <c r="W237" s="21">
        <f t="shared" si="164"/>
        <v>-4430580.5900000008</v>
      </c>
      <c r="X237" s="14">
        <v>-78491.149999999994</v>
      </c>
      <c r="Y237" s="21">
        <f t="shared" si="165"/>
        <v>-4509071.7400000012</v>
      </c>
      <c r="Z237" s="14">
        <v>0</v>
      </c>
      <c r="AA237" s="14">
        <v>0</v>
      </c>
      <c r="AB237" s="14">
        <v>0</v>
      </c>
      <c r="AC237" s="14">
        <v>-78491.17</v>
      </c>
      <c r="AD237" s="27">
        <f t="shared" si="166"/>
        <v>-78491.17</v>
      </c>
      <c r="AE237" s="27">
        <f t="shared" si="167"/>
        <v>-4587562.9100000011</v>
      </c>
      <c r="AF237" s="14">
        <v>-475310.87</v>
      </c>
      <c r="AG237" s="27">
        <f t="shared" si="168"/>
        <v>-5062873.7800000012</v>
      </c>
      <c r="AH237" s="14">
        <v>-78491.149999999994</v>
      </c>
      <c r="AI237" s="27">
        <f t="shared" si="168"/>
        <v>-5141364.9300000016</v>
      </c>
      <c r="AJ237" s="14">
        <v>0</v>
      </c>
      <c r="AK237" s="14">
        <v>20329.05</v>
      </c>
      <c r="AL237" s="14">
        <v>674674.35</v>
      </c>
      <c r="AM237" s="14">
        <v>0</v>
      </c>
      <c r="AN237" s="14">
        <v>0</v>
      </c>
      <c r="AO237" s="14">
        <v>-278001.36</v>
      </c>
      <c r="AP237" s="14">
        <v>-84777.47</v>
      </c>
      <c r="AQ237" s="14">
        <v>0</v>
      </c>
      <c r="AR237" s="34">
        <f t="shared" si="169"/>
        <v>332224.57000000007</v>
      </c>
      <c r="AS237" s="34">
        <f t="shared" si="170"/>
        <v>-4809140.3600000013</v>
      </c>
    </row>
    <row r="238" spans="1:45" x14ac:dyDescent="0.25">
      <c r="A238" t="s">
        <v>196</v>
      </c>
      <c r="B238" s="14">
        <v>5126316.6500000004</v>
      </c>
      <c r="C238" s="14">
        <v>-2050526.66</v>
      </c>
      <c r="D238" s="34">
        <f t="shared" si="157"/>
        <v>3075789.99</v>
      </c>
      <c r="E238" s="14">
        <v>0</v>
      </c>
      <c r="F238" s="14">
        <f t="shared" si="158"/>
        <v>-2050526.66</v>
      </c>
      <c r="G238" s="14">
        <f t="shared" si="159"/>
        <v>3075789.99</v>
      </c>
      <c r="H238" s="14">
        <v>0</v>
      </c>
      <c r="I238" s="14">
        <f t="shared" si="160"/>
        <v>3075789.99</v>
      </c>
      <c r="J238" s="14">
        <v>0</v>
      </c>
      <c r="K238" s="14">
        <f t="shared" si="160"/>
        <v>3075789.99</v>
      </c>
      <c r="L238" s="14">
        <v>0</v>
      </c>
      <c r="M238" s="14">
        <f t="shared" si="160"/>
        <v>3075789.99</v>
      </c>
      <c r="N238" s="14">
        <v>0</v>
      </c>
      <c r="O238" s="14">
        <f t="shared" si="160"/>
        <v>3075789.99</v>
      </c>
      <c r="P238" s="14">
        <v>0</v>
      </c>
      <c r="Q238" s="14">
        <v>0</v>
      </c>
      <c r="R238" s="14">
        <f t="shared" si="161"/>
        <v>0</v>
      </c>
      <c r="S238" s="14">
        <f t="shared" si="162"/>
        <v>3075789.99</v>
      </c>
      <c r="T238" s="14">
        <v>0</v>
      </c>
      <c r="U238" s="14">
        <v>0</v>
      </c>
      <c r="V238" s="21">
        <f t="shared" si="163"/>
        <v>0</v>
      </c>
      <c r="W238" s="21">
        <f t="shared" si="164"/>
        <v>3075789.99</v>
      </c>
      <c r="X238" s="14">
        <v>0</v>
      </c>
      <c r="Y238" s="21">
        <f t="shared" si="165"/>
        <v>3075789.99</v>
      </c>
      <c r="Z238" s="14">
        <v>0</v>
      </c>
      <c r="AA238" s="14">
        <v>0</v>
      </c>
      <c r="AB238" s="14">
        <v>0</v>
      </c>
      <c r="AC238" s="14">
        <v>0</v>
      </c>
      <c r="AD238" s="27">
        <f t="shared" si="166"/>
        <v>0</v>
      </c>
      <c r="AE238" s="27">
        <f t="shared" si="167"/>
        <v>3075789.99</v>
      </c>
      <c r="AF238" s="14">
        <v>0</v>
      </c>
      <c r="AG238" s="27">
        <f t="shared" si="168"/>
        <v>3075789.99</v>
      </c>
      <c r="AH238" s="14">
        <v>0</v>
      </c>
      <c r="AI238" s="27">
        <f t="shared" si="168"/>
        <v>3075789.99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34">
        <f t="shared" si="169"/>
        <v>0</v>
      </c>
      <c r="AS238" s="34">
        <f t="shared" si="170"/>
        <v>3075789.99</v>
      </c>
    </row>
    <row r="239" spans="1:45" x14ac:dyDescent="0.25">
      <c r="A239" t="s">
        <v>197</v>
      </c>
      <c r="B239" s="14">
        <v>-1200291.82</v>
      </c>
      <c r="C239" s="14">
        <v>480116.73</v>
      </c>
      <c r="D239" s="34">
        <f t="shared" si="157"/>
        <v>-720175.09000000008</v>
      </c>
      <c r="E239" s="14">
        <v>8573.51</v>
      </c>
      <c r="F239" s="14">
        <f t="shared" si="158"/>
        <v>488690.24</v>
      </c>
      <c r="G239" s="14">
        <f t="shared" si="159"/>
        <v>-711601.58000000007</v>
      </c>
      <c r="H239" s="14">
        <v>8573.52</v>
      </c>
      <c r="I239" s="14">
        <f t="shared" si="160"/>
        <v>-703028.06</v>
      </c>
      <c r="J239" s="14">
        <v>8573.51</v>
      </c>
      <c r="K239" s="14">
        <f t="shared" si="160"/>
        <v>-694454.55</v>
      </c>
      <c r="L239" s="14">
        <v>8573.52</v>
      </c>
      <c r="M239" s="14">
        <f t="shared" si="160"/>
        <v>-685881.03</v>
      </c>
      <c r="N239" s="14">
        <v>8573.51</v>
      </c>
      <c r="O239" s="14">
        <f t="shared" si="160"/>
        <v>-677307.52</v>
      </c>
      <c r="P239" s="14">
        <v>0</v>
      </c>
      <c r="Q239" s="14">
        <v>8573.52</v>
      </c>
      <c r="R239" s="14">
        <f t="shared" si="161"/>
        <v>8573.52</v>
      </c>
      <c r="S239" s="14">
        <f t="shared" si="162"/>
        <v>-668734</v>
      </c>
      <c r="T239" s="14">
        <v>0</v>
      </c>
      <c r="U239" s="14">
        <v>8573.5</v>
      </c>
      <c r="V239" s="21">
        <f t="shared" si="163"/>
        <v>8573.5</v>
      </c>
      <c r="W239" s="21">
        <f t="shared" si="164"/>
        <v>-660160.5</v>
      </c>
      <c r="X239" s="14">
        <v>8573.5300000000007</v>
      </c>
      <c r="Y239" s="21">
        <f t="shared" si="165"/>
        <v>-651586.97</v>
      </c>
      <c r="Z239" s="14">
        <v>0</v>
      </c>
      <c r="AA239" s="14">
        <v>0</v>
      </c>
      <c r="AB239" s="14">
        <v>0</v>
      </c>
      <c r="AC239" s="14">
        <v>8573.51</v>
      </c>
      <c r="AD239" s="27">
        <f t="shared" si="166"/>
        <v>8573.51</v>
      </c>
      <c r="AE239" s="27">
        <f t="shared" si="167"/>
        <v>-643013.46</v>
      </c>
      <c r="AF239" s="14">
        <v>8573.52</v>
      </c>
      <c r="AG239" s="27">
        <f t="shared" si="168"/>
        <v>-634439.93999999994</v>
      </c>
      <c r="AH239" s="14">
        <v>8573.5</v>
      </c>
      <c r="AI239" s="27">
        <f t="shared" si="168"/>
        <v>-625866.43999999994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8573.52</v>
      </c>
      <c r="AQ239" s="14">
        <v>0</v>
      </c>
      <c r="AR239" s="34">
        <f t="shared" si="169"/>
        <v>8573.52</v>
      </c>
      <c r="AS239" s="34">
        <f t="shared" si="170"/>
        <v>-617292.91999999993</v>
      </c>
    </row>
    <row r="240" spans="1:45" x14ac:dyDescent="0.25">
      <c r="A240" t="s">
        <v>198</v>
      </c>
      <c r="B240" s="14">
        <v>0.04</v>
      </c>
      <c r="C240" s="14">
        <v>0</v>
      </c>
      <c r="D240" s="34">
        <f t="shared" si="157"/>
        <v>0.04</v>
      </c>
      <c r="E240" s="14">
        <v>0</v>
      </c>
      <c r="F240" s="14">
        <f t="shared" si="158"/>
        <v>0</v>
      </c>
      <c r="G240" s="14">
        <f t="shared" si="159"/>
        <v>0.04</v>
      </c>
      <c r="H240" s="14">
        <v>0</v>
      </c>
      <c r="I240" s="14">
        <f t="shared" si="160"/>
        <v>0.04</v>
      </c>
      <c r="J240" s="14">
        <v>0</v>
      </c>
      <c r="K240" s="14">
        <f t="shared" si="160"/>
        <v>0.04</v>
      </c>
      <c r="L240" s="14">
        <v>0</v>
      </c>
      <c r="M240" s="14">
        <f t="shared" si="160"/>
        <v>0.04</v>
      </c>
      <c r="N240" s="14">
        <v>0</v>
      </c>
      <c r="O240" s="14">
        <f t="shared" si="160"/>
        <v>0.04</v>
      </c>
      <c r="P240" s="14">
        <v>0</v>
      </c>
      <c r="Q240" s="14">
        <v>0</v>
      </c>
      <c r="R240" s="14">
        <f t="shared" si="161"/>
        <v>0</v>
      </c>
      <c r="S240" s="14">
        <f t="shared" si="162"/>
        <v>0.04</v>
      </c>
      <c r="T240" s="14">
        <v>0</v>
      </c>
      <c r="U240" s="14">
        <v>0</v>
      </c>
      <c r="V240" s="21">
        <f t="shared" si="163"/>
        <v>0</v>
      </c>
      <c r="W240" s="21">
        <f t="shared" si="164"/>
        <v>0.04</v>
      </c>
      <c r="X240" s="14">
        <v>0</v>
      </c>
      <c r="Y240" s="21">
        <f t="shared" si="165"/>
        <v>0.04</v>
      </c>
      <c r="Z240" s="14">
        <v>0</v>
      </c>
      <c r="AA240" s="14">
        <v>0</v>
      </c>
      <c r="AB240" s="14">
        <v>0</v>
      </c>
      <c r="AC240" s="14">
        <v>0</v>
      </c>
      <c r="AD240" s="27">
        <f t="shared" si="166"/>
        <v>0</v>
      </c>
      <c r="AE240" s="27">
        <f t="shared" si="167"/>
        <v>0.04</v>
      </c>
      <c r="AF240" s="14">
        <v>0</v>
      </c>
      <c r="AG240" s="27">
        <f t="shared" si="168"/>
        <v>0.04</v>
      </c>
      <c r="AH240" s="14">
        <v>0</v>
      </c>
      <c r="AI240" s="27">
        <f t="shared" si="168"/>
        <v>0.04</v>
      </c>
      <c r="AJ240" s="14"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34">
        <f t="shared" si="169"/>
        <v>0</v>
      </c>
      <c r="AS240" s="34">
        <f t="shared" si="170"/>
        <v>0.04</v>
      </c>
    </row>
    <row r="241" spans="1:45" x14ac:dyDescent="0.25">
      <c r="A241" t="s">
        <v>107</v>
      </c>
      <c r="B241" s="14">
        <v>0</v>
      </c>
      <c r="C241" s="14">
        <v>-11864564.970000001</v>
      </c>
      <c r="D241" s="34">
        <f t="shared" si="157"/>
        <v>-11864564.970000001</v>
      </c>
      <c r="E241" s="14">
        <v>8623261.6400000006</v>
      </c>
      <c r="F241" s="14">
        <f t="shared" si="158"/>
        <v>-3241303.33</v>
      </c>
      <c r="G241" s="14">
        <f t="shared" si="159"/>
        <v>-3241303.33</v>
      </c>
      <c r="H241" s="14">
        <v>0</v>
      </c>
      <c r="I241" s="14">
        <f t="shared" si="160"/>
        <v>-3241303.33</v>
      </c>
      <c r="J241" s="14">
        <v>0</v>
      </c>
      <c r="K241" s="14">
        <f t="shared" si="160"/>
        <v>-3241303.33</v>
      </c>
      <c r="L241" s="14">
        <v>0</v>
      </c>
      <c r="M241" s="14">
        <f t="shared" si="160"/>
        <v>-3241303.33</v>
      </c>
      <c r="N241" s="14">
        <v>0</v>
      </c>
      <c r="O241" s="14">
        <f t="shared" si="160"/>
        <v>-3241303.33</v>
      </c>
      <c r="P241" s="14">
        <v>0</v>
      </c>
      <c r="Q241" s="14">
        <v>0</v>
      </c>
      <c r="R241" s="14">
        <f t="shared" si="161"/>
        <v>0</v>
      </c>
      <c r="S241" s="14">
        <f t="shared" si="162"/>
        <v>-3241303.33</v>
      </c>
      <c r="T241" s="14">
        <v>0</v>
      </c>
      <c r="U241" s="14">
        <v>0</v>
      </c>
      <c r="V241" s="21">
        <f t="shared" si="163"/>
        <v>0</v>
      </c>
      <c r="W241" s="21">
        <f t="shared" si="164"/>
        <v>-3241303.33</v>
      </c>
      <c r="X241" s="14">
        <v>0</v>
      </c>
      <c r="Y241" s="21">
        <f t="shared" si="165"/>
        <v>-3241303.33</v>
      </c>
      <c r="Z241" s="14">
        <v>0</v>
      </c>
      <c r="AA241" s="14">
        <v>0</v>
      </c>
      <c r="AB241" s="14">
        <v>0</v>
      </c>
      <c r="AC241" s="14">
        <v>3241303.33</v>
      </c>
      <c r="AD241" s="27">
        <f t="shared" si="166"/>
        <v>3241303.33</v>
      </c>
      <c r="AE241" s="27">
        <f t="shared" si="167"/>
        <v>0</v>
      </c>
      <c r="AF241" s="14">
        <v>0</v>
      </c>
      <c r="AG241" s="27">
        <f t="shared" si="168"/>
        <v>0</v>
      </c>
      <c r="AH241" s="14">
        <v>0</v>
      </c>
      <c r="AI241" s="27">
        <f t="shared" si="168"/>
        <v>0</v>
      </c>
      <c r="AJ241" s="14">
        <v>0</v>
      </c>
      <c r="AK241" s="14">
        <v>0</v>
      </c>
      <c r="AL241" s="14">
        <v>0</v>
      </c>
      <c r="AM241" s="14">
        <v>0</v>
      </c>
      <c r="AN241" s="14">
        <v>0</v>
      </c>
      <c r="AO241" s="14">
        <v>5490049.9500000002</v>
      </c>
      <c r="AP241" s="14">
        <v>0</v>
      </c>
      <c r="AQ241" s="14">
        <v>0</v>
      </c>
      <c r="AR241" s="34">
        <f t="shared" si="169"/>
        <v>5490049.9500000002</v>
      </c>
      <c r="AS241" s="34">
        <f t="shared" si="170"/>
        <v>5490049.9500000002</v>
      </c>
    </row>
    <row r="242" spans="1:45" x14ac:dyDescent="0.25">
      <c r="A242" t="s">
        <v>108</v>
      </c>
      <c r="B242" s="14">
        <v>0</v>
      </c>
      <c r="C242" s="14">
        <v>0</v>
      </c>
      <c r="D242" s="34">
        <f t="shared" si="157"/>
        <v>0</v>
      </c>
      <c r="E242" s="14">
        <v>0</v>
      </c>
      <c r="F242" s="14">
        <f t="shared" si="158"/>
        <v>0</v>
      </c>
      <c r="G242" s="14">
        <f t="shared" si="159"/>
        <v>0</v>
      </c>
      <c r="H242" s="14">
        <v>0</v>
      </c>
      <c r="I242" s="14">
        <f t="shared" si="160"/>
        <v>0</v>
      </c>
      <c r="J242" s="14">
        <v>0</v>
      </c>
      <c r="K242" s="14">
        <f t="shared" si="160"/>
        <v>0</v>
      </c>
      <c r="L242" s="14">
        <v>0</v>
      </c>
      <c r="M242" s="14">
        <f t="shared" si="160"/>
        <v>0</v>
      </c>
      <c r="N242" s="14">
        <v>0</v>
      </c>
      <c r="O242" s="14">
        <f t="shared" si="160"/>
        <v>0</v>
      </c>
      <c r="P242" s="14">
        <v>0</v>
      </c>
      <c r="Q242" s="14">
        <v>0</v>
      </c>
      <c r="R242" s="14">
        <f t="shared" si="161"/>
        <v>0</v>
      </c>
      <c r="S242" s="14">
        <f t="shared" si="162"/>
        <v>0</v>
      </c>
      <c r="T242" s="14">
        <v>0</v>
      </c>
      <c r="U242" s="14">
        <v>0</v>
      </c>
      <c r="V242" s="21">
        <f t="shared" si="163"/>
        <v>0</v>
      </c>
      <c r="W242" s="21">
        <f t="shared" si="164"/>
        <v>0</v>
      </c>
      <c r="X242" s="14">
        <v>0</v>
      </c>
      <c r="Y242" s="21">
        <f t="shared" si="165"/>
        <v>0</v>
      </c>
      <c r="Z242" s="14">
        <v>0</v>
      </c>
      <c r="AA242" s="14">
        <v>0</v>
      </c>
      <c r="AB242" s="14">
        <v>0</v>
      </c>
      <c r="AC242" s="14">
        <v>-3158434</v>
      </c>
      <c r="AD242" s="27">
        <f t="shared" si="166"/>
        <v>-3158434</v>
      </c>
      <c r="AE242" s="27">
        <f t="shared" si="167"/>
        <v>-3158434</v>
      </c>
      <c r="AF242" s="14">
        <v>80404</v>
      </c>
      <c r="AG242" s="27">
        <f t="shared" si="168"/>
        <v>-3078030</v>
      </c>
      <c r="AH242" s="14">
        <v>80404</v>
      </c>
      <c r="AI242" s="27">
        <f t="shared" si="168"/>
        <v>-2997626</v>
      </c>
      <c r="AJ242" s="14">
        <v>0</v>
      </c>
      <c r="AK242" s="14">
        <v>0</v>
      </c>
      <c r="AL242" s="14">
        <v>0</v>
      </c>
      <c r="AM242" s="14">
        <v>0</v>
      </c>
      <c r="AN242" s="14">
        <v>0</v>
      </c>
      <c r="AO242" s="14">
        <v>0</v>
      </c>
      <c r="AP242" s="14">
        <v>80404</v>
      </c>
      <c r="AQ242" s="14">
        <v>0</v>
      </c>
      <c r="AR242" s="34">
        <f t="shared" si="169"/>
        <v>80404</v>
      </c>
      <c r="AS242" s="34">
        <f t="shared" si="170"/>
        <v>-2917222</v>
      </c>
    </row>
    <row r="243" spans="1:45" x14ac:dyDescent="0.25">
      <c r="A243" t="s">
        <v>199</v>
      </c>
      <c r="B243" s="14">
        <v>-2095625.01</v>
      </c>
      <c r="C243" s="14">
        <v>838250.01</v>
      </c>
      <c r="D243" s="34">
        <f t="shared" si="157"/>
        <v>-1257375</v>
      </c>
      <c r="E243" s="14">
        <v>0</v>
      </c>
      <c r="F243" s="14">
        <f t="shared" si="158"/>
        <v>838250.01</v>
      </c>
      <c r="G243" s="14">
        <f t="shared" si="159"/>
        <v>-1257375</v>
      </c>
      <c r="H243" s="14">
        <v>0</v>
      </c>
      <c r="I243" s="14">
        <f t="shared" si="160"/>
        <v>-1257375</v>
      </c>
      <c r="J243" s="14">
        <v>0</v>
      </c>
      <c r="K243" s="14">
        <f t="shared" si="160"/>
        <v>-1257375</v>
      </c>
      <c r="L243" s="14">
        <v>0</v>
      </c>
      <c r="M243" s="14">
        <f t="shared" si="160"/>
        <v>-1257375</v>
      </c>
      <c r="N243" s="14">
        <v>0</v>
      </c>
      <c r="O243" s="14">
        <f t="shared" si="160"/>
        <v>-1257375</v>
      </c>
      <c r="P243" s="14">
        <v>0</v>
      </c>
      <c r="Q243" s="14">
        <v>0</v>
      </c>
      <c r="R243" s="14">
        <f t="shared" si="161"/>
        <v>0</v>
      </c>
      <c r="S243" s="14">
        <f t="shared" si="162"/>
        <v>-1257375</v>
      </c>
      <c r="T243" s="14">
        <v>0</v>
      </c>
      <c r="U243" s="14">
        <v>0</v>
      </c>
      <c r="V243" s="21">
        <f t="shared" si="163"/>
        <v>0</v>
      </c>
      <c r="W243" s="21">
        <f t="shared" si="164"/>
        <v>-1257375</v>
      </c>
      <c r="X243" s="14">
        <v>0</v>
      </c>
      <c r="Y243" s="21">
        <f t="shared" si="165"/>
        <v>-1257375</v>
      </c>
      <c r="Z243" s="14">
        <v>0</v>
      </c>
      <c r="AA243" s="14">
        <v>0</v>
      </c>
      <c r="AB243" s="14">
        <v>0</v>
      </c>
      <c r="AC243" s="14">
        <v>0</v>
      </c>
      <c r="AD243" s="27">
        <f t="shared" si="166"/>
        <v>0</v>
      </c>
      <c r="AE243" s="27">
        <f t="shared" si="167"/>
        <v>-1257375</v>
      </c>
      <c r="AF243" s="14">
        <v>0</v>
      </c>
      <c r="AG243" s="27">
        <f t="shared" si="168"/>
        <v>-1257375</v>
      </c>
      <c r="AH243" s="14">
        <v>0</v>
      </c>
      <c r="AI243" s="27">
        <f t="shared" si="168"/>
        <v>-1257375</v>
      </c>
      <c r="AJ243" s="14">
        <v>0</v>
      </c>
      <c r="AK243" s="14">
        <v>0</v>
      </c>
      <c r="AL243" s="14">
        <v>0</v>
      </c>
      <c r="AM243" s="14">
        <v>0</v>
      </c>
      <c r="AN243" s="14">
        <v>0</v>
      </c>
      <c r="AO243" s="14">
        <v>0</v>
      </c>
      <c r="AP243" s="14">
        <v>0</v>
      </c>
      <c r="AQ243" s="14">
        <v>0</v>
      </c>
      <c r="AR243" s="34">
        <f t="shared" si="169"/>
        <v>0</v>
      </c>
      <c r="AS243" s="34">
        <f t="shared" si="170"/>
        <v>-1257375</v>
      </c>
    </row>
    <row r="244" spans="1:45" s="31" customFormat="1" x14ac:dyDescent="0.25">
      <c r="A244" s="31" t="s">
        <v>101</v>
      </c>
      <c r="B244" s="34">
        <v>0</v>
      </c>
      <c r="C244" s="38">
        <f>-C126</f>
        <v>-8623261.6400000006</v>
      </c>
      <c r="D244" s="34">
        <f t="shared" si="157"/>
        <v>-8623261.6400000006</v>
      </c>
      <c r="E244" s="34">
        <v>0</v>
      </c>
      <c r="F244" s="34">
        <f t="shared" si="158"/>
        <v>-8623261.6400000006</v>
      </c>
      <c r="G244" s="34">
        <f t="shared" si="159"/>
        <v>-8623261.6400000006</v>
      </c>
      <c r="H244" s="34">
        <v>0</v>
      </c>
      <c r="I244" s="34">
        <f t="shared" ref="I244" si="171">G244+H244</f>
        <v>-8623261.6400000006</v>
      </c>
      <c r="J244" s="38">
        <f>0-C244</f>
        <v>8623261.6400000006</v>
      </c>
      <c r="K244" s="34">
        <f t="shared" ref="K244" si="172">I244+J244</f>
        <v>0</v>
      </c>
      <c r="L244" s="34">
        <v>0</v>
      </c>
      <c r="M244" s="34">
        <f t="shared" ref="M244" si="173">K244+L244</f>
        <v>0</v>
      </c>
      <c r="N244" s="34">
        <v>0</v>
      </c>
      <c r="O244" s="34">
        <f t="shared" ref="O244" si="174">M244+N244</f>
        <v>0</v>
      </c>
      <c r="P244" s="34">
        <v>0</v>
      </c>
      <c r="Q244" s="34">
        <v>0</v>
      </c>
      <c r="R244" s="34">
        <f t="shared" si="161"/>
        <v>0</v>
      </c>
      <c r="S244" s="34">
        <f t="shared" si="162"/>
        <v>0</v>
      </c>
      <c r="T244" s="34">
        <v>0</v>
      </c>
      <c r="U244" s="34">
        <v>0</v>
      </c>
      <c r="V244" s="34">
        <f t="shared" si="163"/>
        <v>0</v>
      </c>
      <c r="W244" s="34">
        <f t="shared" si="164"/>
        <v>0</v>
      </c>
      <c r="X244" s="34">
        <v>0</v>
      </c>
      <c r="Y244" s="34">
        <f t="shared" ref="Y244" si="175">W244+X244</f>
        <v>0</v>
      </c>
      <c r="Z244" s="34">
        <v>0</v>
      </c>
      <c r="AA244" s="34">
        <v>0</v>
      </c>
      <c r="AB244" s="34">
        <v>0</v>
      </c>
      <c r="AC244" s="34">
        <v>0</v>
      </c>
      <c r="AD244" s="34">
        <f t="shared" si="166"/>
        <v>0</v>
      </c>
      <c r="AE244" s="34">
        <f t="shared" si="167"/>
        <v>0</v>
      </c>
      <c r="AF244" s="34">
        <v>0</v>
      </c>
      <c r="AG244" s="34">
        <f t="shared" si="168"/>
        <v>0</v>
      </c>
      <c r="AH244" s="34">
        <v>0</v>
      </c>
      <c r="AI244" s="34">
        <f t="shared" ref="AI244" si="176">AG244+AH244</f>
        <v>0</v>
      </c>
      <c r="AJ244" s="34">
        <v>0</v>
      </c>
      <c r="AK244" s="34">
        <v>0</v>
      </c>
      <c r="AL244" s="34">
        <v>0</v>
      </c>
      <c r="AM244" s="34">
        <v>0</v>
      </c>
      <c r="AN244" s="34">
        <v>0</v>
      </c>
      <c r="AO244" s="34">
        <v>0</v>
      </c>
      <c r="AP244" s="34">
        <v>0</v>
      </c>
      <c r="AQ244" s="34">
        <v>0</v>
      </c>
      <c r="AR244" s="34">
        <f t="shared" si="169"/>
        <v>0</v>
      </c>
      <c r="AS244" s="34">
        <f t="shared" si="170"/>
        <v>0</v>
      </c>
    </row>
    <row r="245" spans="1:45" s="31" customFormat="1" x14ac:dyDescent="0.25">
      <c r="A245" s="31" t="s">
        <v>237</v>
      </c>
      <c r="B245" s="34">
        <v>0</v>
      </c>
      <c r="C245" s="34">
        <v>0</v>
      </c>
      <c r="D245" s="34">
        <f t="shared" si="157"/>
        <v>0</v>
      </c>
      <c r="E245" s="34">
        <v>0</v>
      </c>
      <c r="F245" s="34">
        <f t="shared" ref="F245" si="177">C245+E245</f>
        <v>0</v>
      </c>
      <c r="G245" s="34">
        <f t="shared" ref="G245" si="178">B245+F245</f>
        <v>0</v>
      </c>
      <c r="H245" s="34">
        <v>0</v>
      </c>
      <c r="I245" s="34">
        <f t="shared" si="160"/>
        <v>0</v>
      </c>
      <c r="J245" s="34">
        <f>0-C245</f>
        <v>0</v>
      </c>
      <c r="K245" s="34">
        <f t="shared" si="160"/>
        <v>0</v>
      </c>
      <c r="L245" s="34">
        <v>0</v>
      </c>
      <c r="M245" s="34">
        <f t="shared" si="160"/>
        <v>0</v>
      </c>
      <c r="N245" s="34">
        <v>0</v>
      </c>
      <c r="O245" s="34">
        <f t="shared" si="160"/>
        <v>0</v>
      </c>
      <c r="P245" s="34">
        <v>0</v>
      </c>
      <c r="Q245" s="34">
        <v>0</v>
      </c>
      <c r="R245" s="34">
        <f t="shared" ref="R245" si="179">P245+Q245</f>
        <v>0</v>
      </c>
      <c r="S245" s="34">
        <f t="shared" ref="S245" si="180">O245+R245</f>
        <v>0</v>
      </c>
      <c r="T245" s="34">
        <v>0</v>
      </c>
      <c r="U245" s="34">
        <v>0</v>
      </c>
      <c r="V245" s="34">
        <f t="shared" ref="V245" si="181">T245+U245</f>
        <v>0</v>
      </c>
      <c r="W245" s="34">
        <f t="shared" ref="W245" si="182">S245+V245</f>
        <v>0</v>
      </c>
      <c r="X245" s="34">
        <v>0</v>
      </c>
      <c r="Y245" s="34">
        <f t="shared" si="165"/>
        <v>0</v>
      </c>
      <c r="Z245" s="34">
        <v>0</v>
      </c>
      <c r="AA245" s="34">
        <v>0</v>
      </c>
      <c r="AB245" s="34">
        <v>0</v>
      </c>
      <c r="AC245" s="38">
        <v>-1027081</v>
      </c>
      <c r="AD245" s="34">
        <f t="shared" ref="AD245" si="183">SUM(Z245:AC245)</f>
        <v>-1027081</v>
      </c>
      <c r="AE245" s="34">
        <f t="shared" ref="AE245" si="184">Y245+AD245</f>
        <v>-1027081</v>
      </c>
      <c r="AF245" s="38">
        <f>-AC245</f>
        <v>1027081</v>
      </c>
      <c r="AG245" s="34">
        <f t="shared" si="168"/>
        <v>0</v>
      </c>
      <c r="AH245" s="34">
        <v>0</v>
      </c>
      <c r="AI245" s="34">
        <f t="shared" si="168"/>
        <v>0</v>
      </c>
      <c r="AJ245" s="34">
        <v>0</v>
      </c>
      <c r="AK245" s="34">
        <v>0</v>
      </c>
      <c r="AL245" s="34">
        <v>0</v>
      </c>
      <c r="AM245" s="34">
        <v>0</v>
      </c>
      <c r="AN245" s="34">
        <v>0</v>
      </c>
      <c r="AO245" s="34">
        <v>0</v>
      </c>
      <c r="AP245" s="34">
        <v>0</v>
      </c>
      <c r="AQ245" s="34">
        <v>0</v>
      </c>
      <c r="AR245" s="34">
        <f t="shared" ref="AR245" si="185">SUM(AJ245:AQ245)</f>
        <v>0</v>
      </c>
      <c r="AS245" s="34">
        <f t="shared" ref="AS245" si="186">AI245+AR245</f>
        <v>0</v>
      </c>
    </row>
    <row r="246" spans="1:45" x14ac:dyDescent="0.25">
      <c r="A246" s="5" t="s">
        <v>200</v>
      </c>
      <c r="B246" s="15">
        <v>-98835721.129999995</v>
      </c>
      <c r="C246" s="15">
        <v>27669723.5</v>
      </c>
      <c r="D246" s="35">
        <f>SUM(D207:D245)</f>
        <v>-79789259.270000011</v>
      </c>
      <c r="E246" s="15">
        <v>8966469.6699999999</v>
      </c>
      <c r="F246" s="15">
        <f>SUM(F207:F245)</f>
        <v>28012931.530000001</v>
      </c>
      <c r="G246" s="35">
        <f>SUM(G207:G245)</f>
        <v>-70822789.599999994</v>
      </c>
      <c r="H246" s="15">
        <v>319357.51</v>
      </c>
      <c r="I246" s="35">
        <f>SUM(I207:I245)</f>
        <v>-70503432.090000018</v>
      </c>
      <c r="J246" s="15">
        <v>-16683815.060000001</v>
      </c>
      <c r="K246" s="35">
        <f>SUM(K207:K245)</f>
        <v>-78563985.510000005</v>
      </c>
      <c r="L246" s="15">
        <v>134202.48000000001</v>
      </c>
      <c r="M246" s="35">
        <f>SUM(M207:M245)</f>
        <v>-78429783.030000001</v>
      </c>
      <c r="N246" s="15">
        <v>115460.3</v>
      </c>
      <c r="O246" s="35">
        <f>SUM(O207:O245)</f>
        <v>-78314322.730000004</v>
      </c>
      <c r="P246" s="15">
        <v>0</v>
      </c>
      <c r="Q246" s="15">
        <v>1951773.71</v>
      </c>
      <c r="R246" s="35">
        <f>SUM(R207:R245)</f>
        <v>1951773.71</v>
      </c>
      <c r="S246" s="35">
        <f>SUM(S207:S245)</f>
        <v>-76362549.020000011</v>
      </c>
      <c r="T246" s="15">
        <v>0</v>
      </c>
      <c r="U246" s="15">
        <v>1401724.93</v>
      </c>
      <c r="V246" s="35">
        <f>SUM(V207:V245)</f>
        <v>1401724.9300000002</v>
      </c>
      <c r="W246" s="35">
        <f>SUM(W207:W245)</f>
        <v>-74960824.090000004</v>
      </c>
      <c r="X246" s="15">
        <v>1124153.05</v>
      </c>
      <c r="Y246" s="35">
        <f>SUM(Y207:Y245)</f>
        <v>-73836671.040000007</v>
      </c>
      <c r="Z246" s="15">
        <v>0</v>
      </c>
      <c r="AA246" s="15">
        <v>0</v>
      </c>
      <c r="AB246" s="15">
        <v>0</v>
      </c>
      <c r="AC246" s="15">
        <f>SUM(AC207:AC245)</f>
        <v>682793.97000000067</v>
      </c>
      <c r="AD246" s="35">
        <f>SUM(AD207:AD245)</f>
        <v>682793.97000000067</v>
      </c>
      <c r="AE246" s="35">
        <f>SUM(AE207:AE245)</f>
        <v>-73153877.070000008</v>
      </c>
      <c r="AF246" s="15">
        <v>-174423.73</v>
      </c>
      <c r="AG246" s="35">
        <f>SUM(AG207:AG245)</f>
        <v>-72301219.799999997</v>
      </c>
      <c r="AH246" s="15">
        <v>1538409.55</v>
      </c>
      <c r="AI246" s="35">
        <f>SUM(AI207:AI245)</f>
        <v>-70762810.249999985</v>
      </c>
      <c r="AJ246" s="15">
        <v>0</v>
      </c>
      <c r="AK246" s="15">
        <v>724158.66</v>
      </c>
      <c r="AL246" s="15">
        <v>674674.35</v>
      </c>
      <c r="AM246" s="15">
        <v>0</v>
      </c>
      <c r="AN246" s="15">
        <v>0</v>
      </c>
      <c r="AO246" s="15">
        <v>4930516.75</v>
      </c>
      <c r="AP246" s="15">
        <v>-2199024.71</v>
      </c>
      <c r="AQ246" s="15">
        <v>0</v>
      </c>
      <c r="AR246" s="35">
        <f>SUM(AR207:AR245)</f>
        <v>4130325.05</v>
      </c>
      <c r="AS246" s="35">
        <f>SUM(AS207:AS245)</f>
        <v>-66632485.200000003</v>
      </c>
    </row>
    <row r="247" spans="1:45" x14ac:dyDescent="0.25">
      <c r="A247" s="3" t="s">
        <v>31</v>
      </c>
      <c r="B247" s="14"/>
      <c r="C247" s="14"/>
      <c r="D247" s="3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21"/>
      <c r="W247" s="21"/>
      <c r="X247" s="14"/>
      <c r="Y247" s="21"/>
      <c r="Z247" s="14"/>
      <c r="AA247" s="14"/>
      <c r="AB247" s="14"/>
      <c r="AC247" s="14"/>
      <c r="AD247" s="27"/>
      <c r="AE247" s="27"/>
      <c r="AF247" s="14"/>
      <c r="AG247" s="27"/>
      <c r="AH247" s="14"/>
      <c r="AI247" s="27"/>
      <c r="AJ247" s="14"/>
      <c r="AK247" s="14"/>
      <c r="AL247" s="14"/>
      <c r="AM247" s="14"/>
      <c r="AN247" s="14"/>
      <c r="AO247" s="14"/>
      <c r="AP247" s="14"/>
      <c r="AQ247" s="14"/>
      <c r="AR247" s="34"/>
      <c r="AS247" s="34"/>
    </row>
    <row r="248" spans="1:45" x14ac:dyDescent="0.25">
      <c r="A248" t="s">
        <v>201</v>
      </c>
      <c r="B248" s="14"/>
      <c r="C248" s="14"/>
      <c r="D248" s="3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21"/>
      <c r="W248" s="21"/>
      <c r="X248" s="14"/>
      <c r="Y248" s="21"/>
      <c r="Z248" s="14"/>
      <c r="AA248" s="14"/>
      <c r="AB248" s="14"/>
      <c r="AC248" s="14"/>
      <c r="AD248" s="27"/>
      <c r="AE248" s="27"/>
      <c r="AF248" s="14"/>
      <c r="AG248" s="27"/>
      <c r="AH248" s="14"/>
      <c r="AI248" s="27"/>
      <c r="AJ248" s="14"/>
      <c r="AK248" s="14"/>
      <c r="AL248" s="14"/>
      <c r="AM248" s="14"/>
      <c r="AN248" s="14"/>
      <c r="AO248" s="14"/>
      <c r="AP248" s="14"/>
      <c r="AQ248" s="14"/>
      <c r="AR248" s="34"/>
      <c r="AS248" s="34"/>
    </row>
    <row r="249" spans="1:45" x14ac:dyDescent="0.25">
      <c r="A249" t="s">
        <v>70</v>
      </c>
      <c r="B249" s="14">
        <v>-172830981.13999999</v>
      </c>
      <c r="C249" s="14">
        <v>0</v>
      </c>
      <c r="D249" s="34"/>
      <c r="E249" s="14">
        <v>88492</v>
      </c>
      <c r="F249" s="14">
        <f t="shared" ref="F249" si="187">C249+E249</f>
        <v>88492</v>
      </c>
      <c r="G249" s="14">
        <f>B249+F249</f>
        <v>-172742489.13999999</v>
      </c>
      <c r="H249" s="14">
        <v>288480</v>
      </c>
      <c r="I249" s="14">
        <f>G249+H249</f>
        <v>-172454009.13999999</v>
      </c>
      <c r="J249" s="14">
        <v>94185</v>
      </c>
      <c r="K249" s="14">
        <f>I249+J249</f>
        <v>-172359824.13999999</v>
      </c>
      <c r="L249" s="14">
        <v>-48253</v>
      </c>
      <c r="M249" s="14">
        <f>K249+L249</f>
        <v>-172408077.13999999</v>
      </c>
      <c r="N249" s="14">
        <v>-229657</v>
      </c>
      <c r="O249" s="14">
        <f>M249+N249</f>
        <v>-172637734.13999999</v>
      </c>
      <c r="P249" s="14">
        <v>0</v>
      </c>
      <c r="Q249" s="14">
        <v>1050682</v>
      </c>
      <c r="R249" s="14">
        <f t="shared" ref="R249" si="188">P249+Q249</f>
        <v>1050682</v>
      </c>
      <c r="S249" s="14">
        <f>O249+R249</f>
        <v>-171587052.13999999</v>
      </c>
      <c r="T249" s="14">
        <v>0</v>
      </c>
      <c r="U249" s="14">
        <v>617735</v>
      </c>
      <c r="V249" s="21">
        <f t="shared" ref="V249" si="189">T249+U249</f>
        <v>617735</v>
      </c>
      <c r="W249" s="21">
        <f>S249+V249</f>
        <v>-170969317.13999999</v>
      </c>
      <c r="X249" s="14">
        <v>0</v>
      </c>
      <c r="Y249" s="21">
        <f>W249+X249</f>
        <v>-170969317.13999999</v>
      </c>
      <c r="Z249" s="14">
        <v>0</v>
      </c>
      <c r="AA249" s="14">
        <v>0</v>
      </c>
      <c r="AB249" s="14">
        <v>0</v>
      </c>
      <c r="AC249" s="14">
        <v>-48434</v>
      </c>
      <c r="AD249" s="27">
        <f>SUM(Z249:AC249)</f>
        <v>-48434</v>
      </c>
      <c r="AE249" s="27">
        <f>Y249+AD249</f>
        <v>-171017751.13999999</v>
      </c>
      <c r="AF249" s="14">
        <v>-495573</v>
      </c>
      <c r="AG249" s="27">
        <f>AE249+AF249</f>
        <v>-171513324.13999999</v>
      </c>
      <c r="AH249" s="14">
        <v>-75117</v>
      </c>
      <c r="AI249" s="27">
        <f>AG249+AH249</f>
        <v>-171588441.13999999</v>
      </c>
      <c r="AJ249" s="14">
        <v>0</v>
      </c>
      <c r="AK249" s="14">
        <v>0</v>
      </c>
      <c r="AL249" s="14">
        <v>0</v>
      </c>
      <c r="AM249" s="14">
        <v>0</v>
      </c>
      <c r="AN249" s="14">
        <v>462019</v>
      </c>
      <c r="AO249" s="14">
        <v>0</v>
      </c>
      <c r="AP249" s="14">
        <v>-316693</v>
      </c>
      <c r="AQ249" s="14">
        <v>0</v>
      </c>
      <c r="AR249" s="34">
        <f>SUM(AJ249:AQ249)</f>
        <v>145326</v>
      </c>
      <c r="AS249" s="34">
        <f>AI249+AR249</f>
        <v>-171443115.13999999</v>
      </c>
    </row>
    <row r="250" spans="1:45" x14ac:dyDescent="0.25">
      <c r="A250" s="5" t="s">
        <v>202</v>
      </c>
      <c r="B250" s="15">
        <v>-172830981.13999999</v>
      </c>
      <c r="C250" s="15">
        <v>0</v>
      </c>
      <c r="D250" s="35"/>
      <c r="E250" s="15">
        <v>88492</v>
      </c>
      <c r="F250" s="15">
        <f>SUM(F249)</f>
        <v>88492</v>
      </c>
      <c r="G250" s="15">
        <f>SUM(G249)</f>
        <v>-172742489.13999999</v>
      </c>
      <c r="H250" s="15">
        <v>288480</v>
      </c>
      <c r="I250" s="15">
        <f>SUM(I249)</f>
        <v>-172454009.13999999</v>
      </c>
      <c r="J250" s="15">
        <v>94185</v>
      </c>
      <c r="K250" s="15">
        <f>SUM(K249)</f>
        <v>-172359824.13999999</v>
      </c>
      <c r="L250" s="15">
        <v>-48253</v>
      </c>
      <c r="M250" s="15">
        <f>SUM(M249)</f>
        <v>-172408077.13999999</v>
      </c>
      <c r="N250" s="15">
        <v>-229657</v>
      </c>
      <c r="O250" s="15">
        <f>SUM(O249)</f>
        <v>-172637734.13999999</v>
      </c>
      <c r="P250" s="15">
        <v>0</v>
      </c>
      <c r="Q250" s="15">
        <v>1050682</v>
      </c>
      <c r="R250" s="15">
        <f>SUM(R249)</f>
        <v>1050682</v>
      </c>
      <c r="S250" s="15">
        <f>SUM(S249)</f>
        <v>-171587052.13999999</v>
      </c>
      <c r="T250" s="15">
        <v>0</v>
      </c>
      <c r="U250" s="15">
        <v>617735</v>
      </c>
      <c r="V250" s="22">
        <f>SUM(V249)</f>
        <v>617735</v>
      </c>
      <c r="W250" s="22">
        <f>SUM(W249)</f>
        <v>-170969317.13999999</v>
      </c>
      <c r="X250" s="15">
        <v>0</v>
      </c>
      <c r="Y250" s="22">
        <f>SUM(Y249)</f>
        <v>-170969317.13999999</v>
      </c>
      <c r="Z250" s="15">
        <v>0</v>
      </c>
      <c r="AA250" s="15">
        <v>0</v>
      </c>
      <c r="AB250" s="15">
        <v>0</v>
      </c>
      <c r="AC250" s="15">
        <v>-48434</v>
      </c>
      <c r="AD250" s="28">
        <f>SUM(AD249)</f>
        <v>-48434</v>
      </c>
      <c r="AE250" s="28">
        <f>SUM(AE249)</f>
        <v>-171017751.13999999</v>
      </c>
      <c r="AF250" s="15">
        <v>-495573</v>
      </c>
      <c r="AG250" s="28">
        <f>SUM(AG249)</f>
        <v>-171513324.13999999</v>
      </c>
      <c r="AH250" s="15">
        <v>-75117</v>
      </c>
      <c r="AI250" s="28">
        <f>SUM(AI249)</f>
        <v>-171588441.13999999</v>
      </c>
      <c r="AJ250" s="15">
        <v>0</v>
      </c>
      <c r="AK250" s="15">
        <v>0</v>
      </c>
      <c r="AL250" s="15">
        <v>0</v>
      </c>
      <c r="AM250" s="15">
        <v>0</v>
      </c>
      <c r="AN250" s="15">
        <v>462019</v>
      </c>
      <c r="AO250" s="15">
        <v>0</v>
      </c>
      <c r="AP250" s="15">
        <v>-316693</v>
      </c>
      <c r="AQ250" s="15">
        <v>0</v>
      </c>
      <c r="AR250" s="35">
        <f>SUM(AR249)</f>
        <v>145326</v>
      </c>
      <c r="AS250" s="35">
        <f>SUM(AS249)</f>
        <v>-171443115.13999999</v>
      </c>
    </row>
    <row r="251" spans="1:45" x14ac:dyDescent="0.25">
      <c r="A251" s="3" t="s">
        <v>31</v>
      </c>
      <c r="B251" s="14"/>
      <c r="C251" s="14"/>
      <c r="D251" s="3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21"/>
      <c r="W251" s="21"/>
      <c r="X251" s="14"/>
      <c r="Y251" s="21"/>
      <c r="Z251" s="14"/>
      <c r="AA251" s="14"/>
      <c r="AB251" s="14"/>
      <c r="AC251" s="14"/>
      <c r="AD251" s="27"/>
      <c r="AE251" s="27"/>
      <c r="AF251" s="14"/>
      <c r="AG251" s="27"/>
      <c r="AH251" s="14"/>
      <c r="AI251" s="27"/>
      <c r="AJ251" s="14"/>
      <c r="AK251" s="14"/>
      <c r="AL251" s="14"/>
      <c r="AM251" s="14"/>
      <c r="AN251" s="14"/>
      <c r="AO251" s="14"/>
      <c r="AP251" s="14"/>
      <c r="AQ251" s="14"/>
      <c r="AR251" s="34"/>
      <c r="AS251" s="34"/>
    </row>
    <row r="252" spans="1:45" x14ac:dyDescent="0.25">
      <c r="A252" t="s">
        <v>203</v>
      </c>
      <c r="B252" s="14"/>
      <c r="C252" s="14"/>
      <c r="D252" s="3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21"/>
      <c r="W252" s="21"/>
      <c r="X252" s="14"/>
      <c r="Y252" s="21"/>
      <c r="Z252" s="14"/>
      <c r="AA252" s="14"/>
      <c r="AB252" s="14"/>
      <c r="AC252" s="14"/>
      <c r="AD252" s="27"/>
      <c r="AE252" s="27"/>
      <c r="AF252" s="14"/>
      <c r="AG252" s="27"/>
      <c r="AH252" s="14"/>
      <c r="AI252" s="27"/>
      <c r="AJ252" s="14"/>
      <c r="AK252" s="14"/>
      <c r="AL252" s="14"/>
      <c r="AM252" s="14"/>
      <c r="AN252" s="14"/>
      <c r="AO252" s="14"/>
      <c r="AP252" s="14"/>
      <c r="AQ252" s="14"/>
      <c r="AR252" s="34"/>
      <c r="AS252" s="34"/>
    </row>
    <row r="253" spans="1:45" x14ac:dyDescent="0.25">
      <c r="A253" t="s">
        <v>204</v>
      </c>
      <c r="B253" s="14">
        <v>0.03</v>
      </c>
      <c r="C253" s="14">
        <v>-0.01</v>
      </c>
      <c r="D253" s="34"/>
      <c r="E253" s="14">
        <v>0</v>
      </c>
      <c r="F253" s="14">
        <f t="shared" ref="F253:F254" si="190">C253+E253</f>
        <v>-0.01</v>
      </c>
      <c r="G253" s="14">
        <f t="shared" ref="G253:G254" si="191">B253+F253</f>
        <v>1.9999999999999997E-2</v>
      </c>
      <c r="H253" s="14">
        <v>0</v>
      </c>
      <c r="I253" s="14">
        <f t="shared" ref="I253:O254" si="192">G253+H253</f>
        <v>1.9999999999999997E-2</v>
      </c>
      <c r="J253" s="14">
        <v>0</v>
      </c>
      <c r="K253" s="14">
        <f t="shared" si="192"/>
        <v>1.9999999999999997E-2</v>
      </c>
      <c r="L253" s="14">
        <v>0</v>
      </c>
      <c r="M253" s="14">
        <f t="shared" si="192"/>
        <v>1.9999999999999997E-2</v>
      </c>
      <c r="N253" s="14">
        <v>0</v>
      </c>
      <c r="O253" s="14">
        <f t="shared" si="192"/>
        <v>1.9999999999999997E-2</v>
      </c>
      <c r="P253" s="14">
        <v>0</v>
      </c>
      <c r="Q253" s="14">
        <v>0</v>
      </c>
      <c r="R253" s="14">
        <f t="shared" ref="R253:R254" si="193">P253+Q253</f>
        <v>0</v>
      </c>
      <c r="S253" s="14">
        <f t="shared" ref="S253:S254" si="194">O253+R253</f>
        <v>1.9999999999999997E-2</v>
      </c>
      <c r="T253" s="14">
        <v>0</v>
      </c>
      <c r="U253" s="14">
        <v>0</v>
      </c>
      <c r="V253" s="21">
        <f t="shared" ref="V253:V254" si="195">T253+U253</f>
        <v>0</v>
      </c>
      <c r="W253" s="21">
        <f t="shared" ref="W253:W254" si="196">S253+V253</f>
        <v>1.9999999999999997E-2</v>
      </c>
      <c r="X253" s="14">
        <v>0</v>
      </c>
      <c r="Y253" s="21">
        <f t="shared" ref="Y253:Y254" si="197">W253+X253</f>
        <v>1.9999999999999997E-2</v>
      </c>
      <c r="Z253" s="14">
        <v>0</v>
      </c>
      <c r="AA253" s="14">
        <v>0</v>
      </c>
      <c r="AB253" s="14">
        <v>0</v>
      </c>
      <c r="AC253" s="14">
        <v>0</v>
      </c>
      <c r="AD253" s="27">
        <f t="shared" ref="AD253:AD254" si="198">SUM(Z253:AC253)</f>
        <v>0</v>
      </c>
      <c r="AE253" s="27">
        <f t="shared" ref="AE253:AE254" si="199">Y253+AD253</f>
        <v>1.9999999999999997E-2</v>
      </c>
      <c r="AF253" s="14">
        <v>0</v>
      </c>
      <c r="AG253" s="27">
        <f t="shared" ref="AG253:AI254" si="200">AE253+AF253</f>
        <v>1.9999999999999997E-2</v>
      </c>
      <c r="AH253" s="14">
        <v>0</v>
      </c>
      <c r="AI253" s="27">
        <f t="shared" si="200"/>
        <v>1.9999999999999997E-2</v>
      </c>
      <c r="AJ253" s="14">
        <v>0</v>
      </c>
      <c r="AK253" s="14">
        <v>0</v>
      </c>
      <c r="AL253" s="14">
        <v>0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34">
        <f t="shared" ref="AR253:AR254" si="201">SUM(AJ253:AQ253)</f>
        <v>0</v>
      </c>
      <c r="AS253" s="34">
        <f t="shared" ref="AS253:AS254" si="202">AI253+AR253</f>
        <v>1.9999999999999997E-2</v>
      </c>
    </row>
    <row r="254" spans="1:45" x14ac:dyDescent="0.25">
      <c r="A254" t="s">
        <v>205</v>
      </c>
      <c r="B254" s="14">
        <v>-0.01</v>
      </c>
      <c r="C254" s="14">
        <v>0.01</v>
      </c>
      <c r="D254" s="34"/>
      <c r="E254" s="14">
        <v>0</v>
      </c>
      <c r="F254" s="14">
        <f t="shared" si="190"/>
        <v>0.01</v>
      </c>
      <c r="G254" s="14">
        <f t="shared" si="191"/>
        <v>0</v>
      </c>
      <c r="H254" s="14">
        <v>0</v>
      </c>
      <c r="I254" s="14">
        <f t="shared" si="192"/>
        <v>0</v>
      </c>
      <c r="J254" s="14">
        <v>0</v>
      </c>
      <c r="K254" s="14">
        <f t="shared" si="192"/>
        <v>0</v>
      </c>
      <c r="L254" s="14">
        <v>0</v>
      </c>
      <c r="M254" s="14">
        <f t="shared" si="192"/>
        <v>0</v>
      </c>
      <c r="N254" s="14">
        <v>0</v>
      </c>
      <c r="O254" s="14">
        <f t="shared" si="192"/>
        <v>0</v>
      </c>
      <c r="P254" s="14">
        <v>0</v>
      </c>
      <c r="Q254" s="14">
        <v>0</v>
      </c>
      <c r="R254" s="14">
        <f t="shared" si="193"/>
        <v>0</v>
      </c>
      <c r="S254" s="14">
        <f t="shared" si="194"/>
        <v>0</v>
      </c>
      <c r="T254" s="14">
        <v>0</v>
      </c>
      <c r="U254" s="14">
        <v>0</v>
      </c>
      <c r="V254" s="21">
        <f t="shared" si="195"/>
        <v>0</v>
      </c>
      <c r="W254" s="21">
        <f t="shared" si="196"/>
        <v>0</v>
      </c>
      <c r="X254" s="14">
        <v>0</v>
      </c>
      <c r="Y254" s="21">
        <f t="shared" si="197"/>
        <v>0</v>
      </c>
      <c r="Z254" s="14">
        <v>0</v>
      </c>
      <c r="AA254" s="14">
        <v>0</v>
      </c>
      <c r="AB254" s="14">
        <v>0</v>
      </c>
      <c r="AC254" s="14">
        <v>0</v>
      </c>
      <c r="AD254" s="27">
        <f t="shared" si="198"/>
        <v>0</v>
      </c>
      <c r="AE254" s="27">
        <f t="shared" si="199"/>
        <v>0</v>
      </c>
      <c r="AF254" s="14">
        <v>0</v>
      </c>
      <c r="AG254" s="27">
        <f t="shared" si="200"/>
        <v>0</v>
      </c>
      <c r="AH254" s="14">
        <v>0</v>
      </c>
      <c r="AI254" s="27">
        <f t="shared" si="200"/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34">
        <f t="shared" si="201"/>
        <v>0</v>
      </c>
      <c r="AS254" s="34">
        <f t="shared" si="202"/>
        <v>0</v>
      </c>
    </row>
    <row r="255" spans="1:45" x14ac:dyDescent="0.25">
      <c r="A255" s="5" t="s">
        <v>206</v>
      </c>
      <c r="B255" s="15">
        <v>0.02</v>
      </c>
      <c r="C255" s="15">
        <v>0</v>
      </c>
      <c r="D255" s="35"/>
      <c r="E255" s="15">
        <v>0</v>
      </c>
      <c r="F255" s="15">
        <f>SUM(F253:F254)</f>
        <v>0</v>
      </c>
      <c r="G255" s="15">
        <f>SUM(G253:G254)</f>
        <v>1.9999999999999997E-2</v>
      </c>
      <c r="H255" s="15">
        <v>0</v>
      </c>
      <c r="I255" s="15">
        <f>SUM(I253:I254)</f>
        <v>1.9999999999999997E-2</v>
      </c>
      <c r="J255" s="15">
        <v>0</v>
      </c>
      <c r="K255" s="15">
        <f>SUM(K253:K254)</f>
        <v>1.9999999999999997E-2</v>
      </c>
      <c r="L255" s="15">
        <v>0</v>
      </c>
      <c r="M255" s="15">
        <f>SUM(M253:M254)</f>
        <v>1.9999999999999997E-2</v>
      </c>
      <c r="N255" s="15">
        <v>0</v>
      </c>
      <c r="O255" s="15">
        <f>SUM(O253:O254)</f>
        <v>1.9999999999999997E-2</v>
      </c>
      <c r="P255" s="15">
        <v>0</v>
      </c>
      <c r="Q255" s="15">
        <v>0</v>
      </c>
      <c r="R255" s="15">
        <f>SUM(R253:R254)</f>
        <v>0</v>
      </c>
      <c r="S255" s="15">
        <f>SUM(S253:S254)</f>
        <v>1.9999999999999997E-2</v>
      </c>
      <c r="T255" s="15">
        <v>0</v>
      </c>
      <c r="U255" s="15">
        <v>0</v>
      </c>
      <c r="V255" s="22">
        <f>SUM(V253:V254)</f>
        <v>0</v>
      </c>
      <c r="W255" s="22">
        <f>SUM(W253:W254)</f>
        <v>1.9999999999999997E-2</v>
      </c>
      <c r="X255" s="15">
        <v>0</v>
      </c>
      <c r="Y255" s="22">
        <f>SUM(Y253:Y254)</f>
        <v>1.9999999999999997E-2</v>
      </c>
      <c r="Z255" s="15">
        <v>0</v>
      </c>
      <c r="AA255" s="15">
        <v>0</v>
      </c>
      <c r="AB255" s="15">
        <v>0</v>
      </c>
      <c r="AC255" s="15">
        <v>0</v>
      </c>
      <c r="AD255" s="28">
        <f>SUM(AD253:AD254)</f>
        <v>0</v>
      </c>
      <c r="AE255" s="28">
        <f>SUM(AE253:AE254)</f>
        <v>1.9999999999999997E-2</v>
      </c>
      <c r="AF255" s="15">
        <v>0</v>
      </c>
      <c r="AG255" s="28">
        <f>SUM(AG253:AG254)</f>
        <v>1.9999999999999997E-2</v>
      </c>
      <c r="AH255" s="15">
        <v>0</v>
      </c>
      <c r="AI255" s="28">
        <f>SUM(AI253:AI254)</f>
        <v>1.9999999999999997E-2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35">
        <f>SUM(AR253:AR254)</f>
        <v>0</v>
      </c>
      <c r="AS255" s="35">
        <f>SUM(AS253:AS254)</f>
        <v>1.9999999999999997E-2</v>
      </c>
    </row>
    <row r="256" spans="1:45" x14ac:dyDescent="0.25">
      <c r="A256" s="3" t="s">
        <v>31</v>
      </c>
      <c r="B256" s="14"/>
      <c r="C256" s="14"/>
      <c r="D256" s="3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21"/>
      <c r="W256" s="21"/>
      <c r="X256" s="14"/>
      <c r="Y256" s="21"/>
      <c r="Z256" s="14"/>
      <c r="AA256" s="14"/>
      <c r="AB256" s="14"/>
      <c r="AC256" s="14"/>
      <c r="AD256" s="27"/>
      <c r="AE256" s="27"/>
      <c r="AF256" s="14"/>
      <c r="AG256" s="27"/>
      <c r="AH256" s="14"/>
      <c r="AI256" s="27"/>
      <c r="AJ256" s="14"/>
      <c r="AK256" s="14"/>
      <c r="AL256" s="14"/>
      <c r="AM256" s="14"/>
      <c r="AN256" s="14"/>
      <c r="AO256" s="14"/>
      <c r="AP256" s="14"/>
      <c r="AQ256" s="14"/>
      <c r="AR256" s="34"/>
      <c r="AS256" s="34"/>
    </row>
    <row r="257" spans="1:45" x14ac:dyDescent="0.25">
      <c r="A257" t="s">
        <v>207</v>
      </c>
      <c r="B257" s="14"/>
      <c r="C257" s="14"/>
      <c r="D257" s="3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21"/>
      <c r="W257" s="21"/>
      <c r="X257" s="14"/>
      <c r="Y257" s="21"/>
      <c r="Z257" s="14"/>
      <c r="AA257" s="14"/>
      <c r="AB257" s="14"/>
      <c r="AC257" s="14"/>
      <c r="AD257" s="27"/>
      <c r="AE257" s="27"/>
      <c r="AF257" s="14"/>
      <c r="AG257" s="27"/>
      <c r="AH257" s="14"/>
      <c r="AI257" s="27"/>
      <c r="AJ257" s="14"/>
      <c r="AK257" s="14"/>
      <c r="AL257" s="14"/>
      <c r="AM257" s="14"/>
      <c r="AN257" s="14"/>
      <c r="AO257" s="14"/>
      <c r="AP257" s="14"/>
      <c r="AQ257" s="14"/>
      <c r="AR257" s="34"/>
      <c r="AS257" s="34"/>
    </row>
    <row r="258" spans="1:45" x14ac:dyDescent="0.25">
      <c r="A258" t="s">
        <v>157</v>
      </c>
      <c r="B258" s="14">
        <v>-4370630.4800000004</v>
      </c>
      <c r="C258" s="14">
        <v>3076038.67</v>
      </c>
      <c r="D258" s="34"/>
      <c r="E258" s="14">
        <v>0</v>
      </c>
      <c r="F258" s="14">
        <f t="shared" ref="F258:F302" si="203">C258+E258</f>
        <v>3076038.67</v>
      </c>
      <c r="G258" s="14">
        <f t="shared" ref="G258:G302" si="204">B258+F258</f>
        <v>-1294591.8100000005</v>
      </c>
      <c r="H258" s="14">
        <v>0</v>
      </c>
      <c r="I258" s="14">
        <f t="shared" ref="I258:O302" si="205">G258+H258</f>
        <v>-1294591.8100000005</v>
      </c>
      <c r="J258" s="14">
        <v>0</v>
      </c>
      <c r="K258" s="14">
        <f t="shared" si="205"/>
        <v>-1294591.8100000005</v>
      </c>
      <c r="L258" s="14">
        <v>0</v>
      </c>
      <c r="M258" s="14">
        <f t="shared" si="205"/>
        <v>-1294591.8100000005</v>
      </c>
      <c r="N258" s="14">
        <v>0</v>
      </c>
      <c r="O258" s="14">
        <f t="shared" si="205"/>
        <v>-1294591.8100000005</v>
      </c>
      <c r="P258" s="14">
        <v>0</v>
      </c>
      <c r="Q258" s="14">
        <v>0</v>
      </c>
      <c r="R258" s="14">
        <f t="shared" ref="R258:R302" si="206">P258+Q258</f>
        <v>0</v>
      </c>
      <c r="S258" s="14">
        <f t="shared" ref="S258:S302" si="207">O258+R258</f>
        <v>-1294591.8100000005</v>
      </c>
      <c r="T258" s="14">
        <v>0</v>
      </c>
      <c r="U258" s="14">
        <v>0</v>
      </c>
      <c r="V258" s="21">
        <f t="shared" ref="V258:V302" si="208">T258+U258</f>
        <v>0</v>
      </c>
      <c r="W258" s="21">
        <f t="shared" ref="W258:W302" si="209">S258+V258</f>
        <v>-1294591.8100000005</v>
      </c>
      <c r="X258" s="14">
        <v>0</v>
      </c>
      <c r="Y258" s="21">
        <f t="shared" ref="Y258:Y302" si="210">W258+X258</f>
        <v>-1294591.8100000005</v>
      </c>
      <c r="Z258" s="14">
        <v>0</v>
      </c>
      <c r="AA258" s="14">
        <v>0</v>
      </c>
      <c r="AB258" s="14">
        <v>0</v>
      </c>
      <c r="AC258" s="14">
        <v>0</v>
      </c>
      <c r="AD258" s="27">
        <f t="shared" ref="AD258:AD302" si="211">SUM(Z258:AC258)</f>
        <v>0</v>
      </c>
      <c r="AE258" s="27">
        <f t="shared" ref="AE258:AE302" si="212">Y258+AD258</f>
        <v>-1294591.8100000005</v>
      </c>
      <c r="AF258" s="14">
        <v>0</v>
      </c>
      <c r="AG258" s="27">
        <f t="shared" ref="AG258:AI302" si="213">AE258+AF258</f>
        <v>-1294591.8100000005</v>
      </c>
      <c r="AH258" s="14">
        <v>0</v>
      </c>
      <c r="AI258" s="27">
        <f t="shared" si="213"/>
        <v>-1294591.8100000005</v>
      </c>
      <c r="AJ258" s="14">
        <v>0</v>
      </c>
      <c r="AK258" s="14">
        <v>0</v>
      </c>
      <c r="AL258" s="14">
        <v>0</v>
      </c>
      <c r="AM258" s="14">
        <v>0</v>
      </c>
      <c r="AN258" s="14">
        <v>0</v>
      </c>
      <c r="AO258" s="14">
        <v>0</v>
      </c>
      <c r="AP258" s="14">
        <v>0</v>
      </c>
      <c r="AQ258" s="14">
        <v>0</v>
      </c>
      <c r="AR258" s="34">
        <f t="shared" ref="AR258:AR302" si="214">SUM(AJ258:AQ258)</f>
        <v>0</v>
      </c>
      <c r="AS258" s="34">
        <f t="shared" ref="AS258:AS302" si="215">AI258+AR258</f>
        <v>-1294591.8100000005</v>
      </c>
    </row>
    <row r="259" spans="1:45" x14ac:dyDescent="0.25">
      <c r="A259" t="s">
        <v>158</v>
      </c>
      <c r="B259" s="14">
        <v>-5299318.7699999996</v>
      </c>
      <c r="C259" s="14">
        <v>3729647.14</v>
      </c>
      <c r="D259" s="34"/>
      <c r="E259" s="14">
        <v>0</v>
      </c>
      <c r="F259" s="14">
        <f t="shared" si="203"/>
        <v>3729647.14</v>
      </c>
      <c r="G259" s="14">
        <f t="shared" si="204"/>
        <v>-1569671.6299999994</v>
      </c>
      <c r="H259" s="14">
        <v>0</v>
      </c>
      <c r="I259" s="14">
        <f t="shared" si="205"/>
        <v>-1569671.6299999994</v>
      </c>
      <c r="J259" s="14">
        <v>0</v>
      </c>
      <c r="K259" s="14">
        <f t="shared" si="205"/>
        <v>-1569671.6299999994</v>
      </c>
      <c r="L259" s="14">
        <v>0</v>
      </c>
      <c r="M259" s="14">
        <f t="shared" si="205"/>
        <v>-1569671.6299999994</v>
      </c>
      <c r="N259" s="14">
        <v>0</v>
      </c>
      <c r="O259" s="14">
        <f t="shared" si="205"/>
        <v>-1569671.6299999994</v>
      </c>
      <c r="P259" s="14">
        <v>0</v>
      </c>
      <c r="Q259" s="14">
        <v>0</v>
      </c>
      <c r="R259" s="14">
        <f t="shared" si="206"/>
        <v>0</v>
      </c>
      <c r="S259" s="14">
        <f t="shared" si="207"/>
        <v>-1569671.6299999994</v>
      </c>
      <c r="T259" s="14">
        <v>0</v>
      </c>
      <c r="U259" s="14">
        <v>0</v>
      </c>
      <c r="V259" s="21">
        <f t="shared" si="208"/>
        <v>0</v>
      </c>
      <c r="W259" s="21">
        <f t="shared" si="209"/>
        <v>-1569671.6299999994</v>
      </c>
      <c r="X259" s="14">
        <v>0</v>
      </c>
      <c r="Y259" s="21">
        <f t="shared" si="210"/>
        <v>-1569671.6299999994</v>
      </c>
      <c r="Z259" s="14">
        <v>0</v>
      </c>
      <c r="AA259" s="14">
        <v>0</v>
      </c>
      <c r="AB259" s="14">
        <v>0</v>
      </c>
      <c r="AC259" s="14">
        <v>0</v>
      </c>
      <c r="AD259" s="27">
        <f t="shared" si="211"/>
        <v>0</v>
      </c>
      <c r="AE259" s="27">
        <f t="shared" si="212"/>
        <v>-1569671.6299999994</v>
      </c>
      <c r="AF259" s="14">
        <v>0</v>
      </c>
      <c r="AG259" s="27">
        <f t="shared" si="213"/>
        <v>-1569671.6299999994</v>
      </c>
      <c r="AH259" s="14">
        <v>0</v>
      </c>
      <c r="AI259" s="27">
        <f t="shared" si="213"/>
        <v>-1569671.6299999994</v>
      </c>
      <c r="AJ259" s="14">
        <v>0</v>
      </c>
      <c r="AK259" s="14">
        <v>0</v>
      </c>
      <c r="AL259" s="14">
        <v>0</v>
      </c>
      <c r="AM259" s="14">
        <v>0</v>
      </c>
      <c r="AN259" s="14">
        <v>0</v>
      </c>
      <c r="AO259" s="14">
        <v>0</v>
      </c>
      <c r="AP259" s="14">
        <v>0</v>
      </c>
      <c r="AQ259" s="14">
        <v>0</v>
      </c>
      <c r="AR259" s="34">
        <f t="shared" si="214"/>
        <v>0</v>
      </c>
      <c r="AS259" s="34">
        <f t="shared" si="215"/>
        <v>-1569671.6299999994</v>
      </c>
    </row>
    <row r="260" spans="1:45" x14ac:dyDescent="0.25">
      <c r="A260" t="s">
        <v>159</v>
      </c>
      <c r="B260" s="14">
        <v>-872597.38</v>
      </c>
      <c r="C260" s="14">
        <v>614131.82999999996</v>
      </c>
      <c r="D260" s="34"/>
      <c r="E260" s="14">
        <v>0</v>
      </c>
      <c r="F260" s="14">
        <f t="shared" si="203"/>
        <v>614131.82999999996</v>
      </c>
      <c r="G260" s="14">
        <f t="shared" si="204"/>
        <v>-258465.55000000005</v>
      </c>
      <c r="H260" s="14">
        <v>0</v>
      </c>
      <c r="I260" s="14">
        <f t="shared" si="205"/>
        <v>-258465.55000000005</v>
      </c>
      <c r="J260" s="14">
        <v>0</v>
      </c>
      <c r="K260" s="14">
        <f t="shared" si="205"/>
        <v>-258465.55000000005</v>
      </c>
      <c r="L260" s="14">
        <v>0</v>
      </c>
      <c r="M260" s="14">
        <f t="shared" si="205"/>
        <v>-258465.55000000005</v>
      </c>
      <c r="N260" s="14">
        <v>0</v>
      </c>
      <c r="O260" s="14">
        <f t="shared" si="205"/>
        <v>-258465.55000000005</v>
      </c>
      <c r="P260" s="14">
        <v>0</v>
      </c>
      <c r="Q260" s="14">
        <v>0</v>
      </c>
      <c r="R260" s="14">
        <f t="shared" si="206"/>
        <v>0</v>
      </c>
      <c r="S260" s="14">
        <f t="shared" si="207"/>
        <v>-258465.55000000005</v>
      </c>
      <c r="T260" s="14">
        <v>0</v>
      </c>
      <c r="U260" s="14">
        <v>0</v>
      </c>
      <c r="V260" s="21">
        <f t="shared" si="208"/>
        <v>0</v>
      </c>
      <c r="W260" s="21">
        <f t="shared" si="209"/>
        <v>-258465.55000000005</v>
      </c>
      <c r="X260" s="14">
        <v>0</v>
      </c>
      <c r="Y260" s="21">
        <f t="shared" si="210"/>
        <v>-258465.55000000005</v>
      </c>
      <c r="Z260" s="14">
        <v>0</v>
      </c>
      <c r="AA260" s="14">
        <v>0</v>
      </c>
      <c r="AB260" s="14">
        <v>0</v>
      </c>
      <c r="AC260" s="14">
        <v>0</v>
      </c>
      <c r="AD260" s="27">
        <f t="shared" si="211"/>
        <v>0</v>
      </c>
      <c r="AE260" s="27">
        <f t="shared" si="212"/>
        <v>-258465.55000000005</v>
      </c>
      <c r="AF260" s="14">
        <v>0</v>
      </c>
      <c r="AG260" s="27">
        <f t="shared" si="213"/>
        <v>-258465.55000000005</v>
      </c>
      <c r="AH260" s="14">
        <v>0</v>
      </c>
      <c r="AI260" s="27">
        <f t="shared" si="213"/>
        <v>-258465.55000000005</v>
      </c>
      <c r="AJ260" s="14">
        <v>0</v>
      </c>
      <c r="AK260" s="14">
        <v>0</v>
      </c>
      <c r="AL260" s="14">
        <v>0</v>
      </c>
      <c r="AM260" s="14">
        <v>0</v>
      </c>
      <c r="AN260" s="14">
        <v>0</v>
      </c>
      <c r="AO260" s="14">
        <v>0</v>
      </c>
      <c r="AP260" s="14">
        <v>0</v>
      </c>
      <c r="AQ260" s="14">
        <v>0</v>
      </c>
      <c r="AR260" s="34">
        <f t="shared" si="214"/>
        <v>0</v>
      </c>
      <c r="AS260" s="34">
        <f t="shared" si="215"/>
        <v>-258465.55000000005</v>
      </c>
    </row>
    <row r="261" spans="1:45" x14ac:dyDescent="0.25">
      <c r="A261" t="s">
        <v>122</v>
      </c>
      <c r="B261" s="14">
        <v>0.02</v>
      </c>
      <c r="C261" s="14">
        <v>-0.01</v>
      </c>
      <c r="D261" s="34"/>
      <c r="E261" s="14">
        <v>0</v>
      </c>
      <c r="F261" s="14">
        <f t="shared" si="203"/>
        <v>-0.01</v>
      </c>
      <c r="G261" s="14">
        <f t="shared" si="204"/>
        <v>0.01</v>
      </c>
      <c r="H261" s="14">
        <v>0</v>
      </c>
      <c r="I261" s="14">
        <f t="shared" si="205"/>
        <v>0.01</v>
      </c>
      <c r="J261" s="14">
        <v>0</v>
      </c>
      <c r="K261" s="14">
        <f t="shared" si="205"/>
        <v>0.01</v>
      </c>
      <c r="L261" s="14">
        <v>0</v>
      </c>
      <c r="M261" s="14">
        <f t="shared" si="205"/>
        <v>0.01</v>
      </c>
      <c r="N261" s="14">
        <v>0</v>
      </c>
      <c r="O261" s="14">
        <f t="shared" si="205"/>
        <v>0.01</v>
      </c>
      <c r="P261" s="14">
        <v>0</v>
      </c>
      <c r="Q261" s="14">
        <v>0</v>
      </c>
      <c r="R261" s="14">
        <f t="shared" si="206"/>
        <v>0</v>
      </c>
      <c r="S261" s="14">
        <f t="shared" si="207"/>
        <v>0.01</v>
      </c>
      <c r="T261" s="14">
        <v>0</v>
      </c>
      <c r="U261" s="14">
        <v>0</v>
      </c>
      <c r="V261" s="21">
        <f t="shared" si="208"/>
        <v>0</v>
      </c>
      <c r="W261" s="21">
        <f t="shared" si="209"/>
        <v>0.01</v>
      </c>
      <c r="X261" s="14">
        <v>0</v>
      </c>
      <c r="Y261" s="21">
        <f t="shared" si="210"/>
        <v>0.01</v>
      </c>
      <c r="Z261" s="14">
        <v>0</v>
      </c>
      <c r="AA261" s="14">
        <v>0</v>
      </c>
      <c r="AB261" s="14">
        <v>0</v>
      </c>
      <c r="AC261" s="14">
        <v>0</v>
      </c>
      <c r="AD261" s="27">
        <f t="shared" si="211"/>
        <v>0</v>
      </c>
      <c r="AE261" s="27">
        <f t="shared" si="212"/>
        <v>0.01</v>
      </c>
      <c r="AF261" s="14">
        <v>0</v>
      </c>
      <c r="AG261" s="27">
        <f t="shared" si="213"/>
        <v>0.01</v>
      </c>
      <c r="AH261" s="14">
        <v>0</v>
      </c>
      <c r="AI261" s="27">
        <f t="shared" si="213"/>
        <v>0.01</v>
      </c>
      <c r="AJ261" s="14">
        <v>0</v>
      </c>
      <c r="AK261" s="14">
        <v>0</v>
      </c>
      <c r="AL261" s="14">
        <v>0</v>
      </c>
      <c r="AM261" s="14">
        <v>0</v>
      </c>
      <c r="AN261" s="14">
        <v>0</v>
      </c>
      <c r="AO261" s="14">
        <v>0</v>
      </c>
      <c r="AP261" s="14">
        <v>0</v>
      </c>
      <c r="AQ261" s="14">
        <v>0</v>
      </c>
      <c r="AR261" s="34">
        <f t="shared" si="214"/>
        <v>0</v>
      </c>
      <c r="AS261" s="34">
        <f t="shared" si="215"/>
        <v>0.01</v>
      </c>
    </row>
    <row r="262" spans="1:45" x14ac:dyDescent="0.25">
      <c r="A262" t="s">
        <v>160</v>
      </c>
      <c r="B262" s="14">
        <v>8085249.3300000001</v>
      </c>
      <c r="C262" s="14">
        <v>-5690378.0099999998</v>
      </c>
      <c r="D262" s="34"/>
      <c r="E262" s="14">
        <v>10271.4</v>
      </c>
      <c r="F262" s="14">
        <f t="shared" si="203"/>
        <v>-5680106.6099999994</v>
      </c>
      <c r="G262" s="14">
        <f t="shared" si="204"/>
        <v>2405142.7200000007</v>
      </c>
      <c r="H262" s="14">
        <v>10271.39</v>
      </c>
      <c r="I262" s="14">
        <f t="shared" si="205"/>
        <v>2415414.1100000008</v>
      </c>
      <c r="J262" s="14">
        <v>20152.009999999998</v>
      </c>
      <c r="K262" s="14">
        <f t="shared" si="205"/>
        <v>2435566.1200000006</v>
      </c>
      <c r="L262" s="14">
        <v>13564.95</v>
      </c>
      <c r="M262" s="14">
        <f t="shared" si="205"/>
        <v>2449131.0700000008</v>
      </c>
      <c r="N262" s="14">
        <v>13564.94</v>
      </c>
      <c r="O262" s="14">
        <f t="shared" si="205"/>
        <v>2462696.0100000007</v>
      </c>
      <c r="P262" s="14">
        <v>0.01</v>
      </c>
      <c r="Q262" s="14">
        <v>13564.91</v>
      </c>
      <c r="R262" s="14">
        <f t="shared" si="206"/>
        <v>13564.92</v>
      </c>
      <c r="S262" s="14">
        <f t="shared" si="207"/>
        <v>2476260.9300000006</v>
      </c>
      <c r="T262" s="14">
        <v>-0.02</v>
      </c>
      <c r="U262" s="14">
        <v>13564.97</v>
      </c>
      <c r="V262" s="21">
        <f t="shared" si="208"/>
        <v>13564.949999999999</v>
      </c>
      <c r="W262" s="21">
        <f t="shared" si="209"/>
        <v>2489825.8800000008</v>
      </c>
      <c r="X262" s="14">
        <v>13564.94</v>
      </c>
      <c r="Y262" s="21">
        <f t="shared" si="210"/>
        <v>2503390.8200000008</v>
      </c>
      <c r="Z262" s="14">
        <v>0.02</v>
      </c>
      <c r="AA262" s="14">
        <v>0</v>
      </c>
      <c r="AB262" s="14">
        <v>0</v>
      </c>
      <c r="AC262" s="14">
        <v>13564.92</v>
      </c>
      <c r="AD262" s="27">
        <f t="shared" si="211"/>
        <v>13564.94</v>
      </c>
      <c r="AE262" s="27">
        <f t="shared" si="212"/>
        <v>2516955.7600000007</v>
      </c>
      <c r="AF262" s="14">
        <v>13564.92</v>
      </c>
      <c r="AG262" s="27">
        <f t="shared" si="213"/>
        <v>2530520.6800000006</v>
      </c>
      <c r="AH262" s="14">
        <v>13564.95</v>
      </c>
      <c r="AI262" s="27">
        <f t="shared" si="213"/>
        <v>2544085.6300000008</v>
      </c>
      <c r="AJ262" s="14">
        <v>-0.01</v>
      </c>
      <c r="AK262" s="14">
        <v>136801.41</v>
      </c>
      <c r="AL262" s="14">
        <v>0</v>
      </c>
      <c r="AM262" s="14">
        <v>0</v>
      </c>
      <c r="AN262" s="14">
        <v>0</v>
      </c>
      <c r="AO262" s="14">
        <v>-96280.5</v>
      </c>
      <c r="AP262" s="14">
        <v>40795.919999999998</v>
      </c>
      <c r="AQ262" s="14">
        <v>0</v>
      </c>
      <c r="AR262" s="34">
        <f t="shared" si="214"/>
        <v>81316.819999999992</v>
      </c>
      <c r="AS262" s="34">
        <f t="shared" si="215"/>
        <v>2625402.4500000007</v>
      </c>
    </row>
    <row r="263" spans="1:45" x14ac:dyDescent="0.25">
      <c r="A263" t="s">
        <v>161</v>
      </c>
      <c r="B263" s="14">
        <v>219825.87</v>
      </c>
      <c r="C263" s="14">
        <v>-154712.9</v>
      </c>
      <c r="D263" s="34"/>
      <c r="E263" s="14">
        <v>0</v>
      </c>
      <c r="F263" s="14">
        <f t="shared" si="203"/>
        <v>-154712.9</v>
      </c>
      <c r="G263" s="14">
        <f t="shared" si="204"/>
        <v>65112.97</v>
      </c>
      <c r="H263" s="14">
        <v>0</v>
      </c>
      <c r="I263" s="14">
        <f t="shared" si="205"/>
        <v>65112.97</v>
      </c>
      <c r="J263" s="14">
        <v>0</v>
      </c>
      <c r="K263" s="14">
        <f t="shared" si="205"/>
        <v>65112.97</v>
      </c>
      <c r="L263" s="14">
        <v>0</v>
      </c>
      <c r="M263" s="14">
        <f t="shared" si="205"/>
        <v>65112.97</v>
      </c>
      <c r="N263" s="14">
        <v>0</v>
      </c>
      <c r="O263" s="14">
        <f t="shared" si="205"/>
        <v>65112.97</v>
      </c>
      <c r="P263" s="14">
        <v>0</v>
      </c>
      <c r="Q263" s="14">
        <v>0</v>
      </c>
      <c r="R263" s="14">
        <f t="shared" si="206"/>
        <v>0</v>
      </c>
      <c r="S263" s="14">
        <f t="shared" si="207"/>
        <v>65112.97</v>
      </c>
      <c r="T263" s="14">
        <v>0</v>
      </c>
      <c r="U263" s="14">
        <v>0</v>
      </c>
      <c r="V263" s="21">
        <f t="shared" si="208"/>
        <v>0</v>
      </c>
      <c r="W263" s="21">
        <f t="shared" si="209"/>
        <v>65112.97</v>
      </c>
      <c r="X263" s="14">
        <v>0</v>
      </c>
      <c r="Y263" s="21">
        <f t="shared" si="210"/>
        <v>65112.97</v>
      </c>
      <c r="Z263" s="14">
        <v>0</v>
      </c>
      <c r="AA263" s="14">
        <v>0</v>
      </c>
      <c r="AB263" s="14">
        <v>0</v>
      </c>
      <c r="AC263" s="14">
        <v>0</v>
      </c>
      <c r="AD263" s="27">
        <f t="shared" si="211"/>
        <v>0</v>
      </c>
      <c r="AE263" s="27">
        <f t="shared" si="212"/>
        <v>65112.97</v>
      </c>
      <c r="AF263" s="14">
        <v>0</v>
      </c>
      <c r="AG263" s="27">
        <f t="shared" si="213"/>
        <v>65112.97</v>
      </c>
      <c r="AH263" s="14">
        <v>0</v>
      </c>
      <c r="AI263" s="27">
        <f t="shared" si="213"/>
        <v>65112.97</v>
      </c>
      <c r="AJ263" s="14">
        <v>0</v>
      </c>
      <c r="AK263" s="14">
        <v>0</v>
      </c>
      <c r="AL263" s="14">
        <v>0</v>
      </c>
      <c r="AM263" s="14">
        <v>0</v>
      </c>
      <c r="AN263" s="14">
        <v>0</v>
      </c>
      <c r="AO263" s="14">
        <v>0</v>
      </c>
      <c r="AP263" s="14">
        <v>0</v>
      </c>
      <c r="AQ263" s="14">
        <v>0</v>
      </c>
      <c r="AR263" s="34">
        <f t="shared" si="214"/>
        <v>0</v>
      </c>
      <c r="AS263" s="34">
        <f t="shared" si="215"/>
        <v>65112.97</v>
      </c>
    </row>
    <row r="264" spans="1:45" x14ac:dyDescent="0.25">
      <c r="A264" t="s">
        <v>94</v>
      </c>
      <c r="B264" s="14">
        <v>0.02</v>
      </c>
      <c r="C264" s="14">
        <v>-0.01</v>
      </c>
      <c r="D264" s="34"/>
      <c r="E264" s="14">
        <v>0</v>
      </c>
      <c r="F264" s="14">
        <f t="shared" si="203"/>
        <v>-0.01</v>
      </c>
      <c r="G264" s="14">
        <f t="shared" si="204"/>
        <v>0.01</v>
      </c>
      <c r="H264" s="14">
        <v>0</v>
      </c>
      <c r="I264" s="14">
        <f t="shared" si="205"/>
        <v>0.01</v>
      </c>
      <c r="J264" s="14">
        <v>0</v>
      </c>
      <c r="K264" s="14">
        <f t="shared" si="205"/>
        <v>0.01</v>
      </c>
      <c r="L264" s="14">
        <v>0</v>
      </c>
      <c r="M264" s="14">
        <f t="shared" si="205"/>
        <v>0.01</v>
      </c>
      <c r="N264" s="14">
        <v>0</v>
      </c>
      <c r="O264" s="14">
        <f t="shared" si="205"/>
        <v>0.01</v>
      </c>
      <c r="P264" s="14">
        <v>0</v>
      </c>
      <c r="Q264" s="14">
        <v>0</v>
      </c>
      <c r="R264" s="14">
        <f t="shared" si="206"/>
        <v>0</v>
      </c>
      <c r="S264" s="14">
        <f t="shared" si="207"/>
        <v>0.01</v>
      </c>
      <c r="T264" s="14">
        <v>0</v>
      </c>
      <c r="U264" s="14">
        <v>0</v>
      </c>
      <c r="V264" s="21">
        <f t="shared" si="208"/>
        <v>0</v>
      </c>
      <c r="W264" s="21">
        <f t="shared" si="209"/>
        <v>0.01</v>
      </c>
      <c r="X264" s="14">
        <v>0</v>
      </c>
      <c r="Y264" s="21">
        <f t="shared" si="210"/>
        <v>0.01</v>
      </c>
      <c r="Z264" s="14">
        <v>0</v>
      </c>
      <c r="AA264" s="14">
        <v>0</v>
      </c>
      <c r="AB264" s="14">
        <v>0</v>
      </c>
      <c r="AC264" s="14">
        <v>0</v>
      </c>
      <c r="AD264" s="27">
        <f t="shared" si="211"/>
        <v>0</v>
      </c>
      <c r="AE264" s="27">
        <f t="shared" si="212"/>
        <v>0.01</v>
      </c>
      <c r="AF264" s="14">
        <v>0</v>
      </c>
      <c r="AG264" s="27">
        <f t="shared" si="213"/>
        <v>0.01</v>
      </c>
      <c r="AH264" s="14">
        <v>0</v>
      </c>
      <c r="AI264" s="27">
        <f t="shared" si="213"/>
        <v>0.01</v>
      </c>
      <c r="AJ264" s="14">
        <v>0</v>
      </c>
      <c r="AK264" s="14">
        <v>0</v>
      </c>
      <c r="AL264" s="14">
        <v>0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34">
        <f t="shared" si="214"/>
        <v>0</v>
      </c>
      <c r="AS264" s="34">
        <f t="shared" si="215"/>
        <v>0.01</v>
      </c>
    </row>
    <row r="265" spans="1:45" x14ac:dyDescent="0.25">
      <c r="A265" t="s">
        <v>162</v>
      </c>
      <c r="B265" s="14">
        <v>-6360636.79</v>
      </c>
      <c r="C265" s="14">
        <v>4476600.07</v>
      </c>
      <c r="D265" s="34"/>
      <c r="E265" s="14">
        <v>960.93</v>
      </c>
      <c r="F265" s="14">
        <f t="shared" si="203"/>
        <v>4477561</v>
      </c>
      <c r="G265" s="14">
        <f t="shared" si="204"/>
        <v>-1883075.79</v>
      </c>
      <c r="H265" s="14">
        <v>2185.71</v>
      </c>
      <c r="I265" s="14">
        <f t="shared" si="205"/>
        <v>-1880890.08</v>
      </c>
      <c r="J265" s="14">
        <v>1006.75</v>
      </c>
      <c r="K265" s="14">
        <f t="shared" si="205"/>
        <v>-1879883.33</v>
      </c>
      <c r="L265" s="14">
        <v>563.79</v>
      </c>
      <c r="M265" s="14">
        <f t="shared" si="205"/>
        <v>-1879319.54</v>
      </c>
      <c r="N265" s="14">
        <v>820.58</v>
      </c>
      <c r="O265" s="14">
        <f t="shared" si="205"/>
        <v>-1878498.96</v>
      </c>
      <c r="P265" s="14">
        <v>0</v>
      </c>
      <c r="Q265" s="14">
        <v>2</v>
      </c>
      <c r="R265" s="14">
        <f t="shared" si="206"/>
        <v>2</v>
      </c>
      <c r="S265" s="14">
        <f t="shared" si="207"/>
        <v>-1878496.96</v>
      </c>
      <c r="T265" s="14">
        <v>0</v>
      </c>
      <c r="U265" s="14">
        <v>3.22</v>
      </c>
      <c r="V265" s="21">
        <f t="shared" si="208"/>
        <v>3.22</v>
      </c>
      <c r="W265" s="21">
        <f t="shared" si="209"/>
        <v>-1878493.74</v>
      </c>
      <c r="X265" s="14">
        <v>19132.150000000001</v>
      </c>
      <c r="Y265" s="21">
        <f t="shared" si="210"/>
        <v>-1859361.59</v>
      </c>
      <c r="Z265" s="14">
        <v>-0.01</v>
      </c>
      <c r="AA265" s="14">
        <v>0</v>
      </c>
      <c r="AB265" s="14">
        <v>0</v>
      </c>
      <c r="AC265" s="14">
        <v>-8211.92</v>
      </c>
      <c r="AD265" s="27">
        <f t="shared" si="211"/>
        <v>-8211.93</v>
      </c>
      <c r="AE265" s="27">
        <f t="shared" si="212"/>
        <v>-1867573.52</v>
      </c>
      <c r="AF265" s="14">
        <v>-12175.26</v>
      </c>
      <c r="AG265" s="27">
        <f t="shared" si="213"/>
        <v>-1879748.78</v>
      </c>
      <c r="AH265" s="14">
        <v>-11651.54</v>
      </c>
      <c r="AI265" s="27">
        <f t="shared" si="213"/>
        <v>-1891400.32</v>
      </c>
      <c r="AJ265" s="14">
        <v>0.02</v>
      </c>
      <c r="AK265" s="14">
        <v>0</v>
      </c>
      <c r="AL265" s="14">
        <v>0</v>
      </c>
      <c r="AM265" s="14">
        <v>0</v>
      </c>
      <c r="AN265" s="14">
        <v>0</v>
      </c>
      <c r="AO265" s="14">
        <v>0</v>
      </c>
      <c r="AP265" s="14">
        <v>-13726.06</v>
      </c>
      <c r="AQ265" s="14">
        <v>0</v>
      </c>
      <c r="AR265" s="34">
        <f t="shared" si="214"/>
        <v>-13726.039999999999</v>
      </c>
      <c r="AS265" s="34">
        <f t="shared" si="215"/>
        <v>-1905126.36</v>
      </c>
    </row>
    <row r="266" spans="1:45" x14ac:dyDescent="0.25">
      <c r="A266" t="s">
        <v>132</v>
      </c>
      <c r="B266" s="14">
        <v>0.01</v>
      </c>
      <c r="C266" s="14">
        <v>0</v>
      </c>
      <c r="D266" s="34"/>
      <c r="E266" s="14">
        <v>0</v>
      </c>
      <c r="F266" s="14">
        <f t="shared" si="203"/>
        <v>0</v>
      </c>
      <c r="G266" s="14">
        <f t="shared" si="204"/>
        <v>0.01</v>
      </c>
      <c r="H266" s="14">
        <v>0</v>
      </c>
      <c r="I266" s="14">
        <f t="shared" si="205"/>
        <v>0.01</v>
      </c>
      <c r="J266" s="14">
        <v>0</v>
      </c>
      <c r="K266" s="14">
        <f t="shared" si="205"/>
        <v>0.01</v>
      </c>
      <c r="L266" s="14">
        <v>0</v>
      </c>
      <c r="M266" s="14">
        <f t="shared" si="205"/>
        <v>0.01</v>
      </c>
      <c r="N266" s="14">
        <v>0</v>
      </c>
      <c r="O266" s="14">
        <f t="shared" si="205"/>
        <v>0.01</v>
      </c>
      <c r="P266" s="14">
        <v>0</v>
      </c>
      <c r="Q266" s="14">
        <v>0</v>
      </c>
      <c r="R266" s="14">
        <f t="shared" si="206"/>
        <v>0</v>
      </c>
      <c r="S266" s="14">
        <f t="shared" si="207"/>
        <v>0.01</v>
      </c>
      <c r="T266" s="14">
        <v>0</v>
      </c>
      <c r="U266" s="14">
        <v>0</v>
      </c>
      <c r="V266" s="21">
        <f t="shared" si="208"/>
        <v>0</v>
      </c>
      <c r="W266" s="21">
        <f t="shared" si="209"/>
        <v>0.01</v>
      </c>
      <c r="X266" s="14">
        <v>0</v>
      </c>
      <c r="Y266" s="21">
        <f t="shared" si="210"/>
        <v>0.01</v>
      </c>
      <c r="Z266" s="14">
        <v>0</v>
      </c>
      <c r="AA266" s="14">
        <v>0</v>
      </c>
      <c r="AB266" s="14">
        <v>0</v>
      </c>
      <c r="AC266" s="14">
        <v>0</v>
      </c>
      <c r="AD266" s="27">
        <f t="shared" si="211"/>
        <v>0</v>
      </c>
      <c r="AE266" s="27">
        <f t="shared" si="212"/>
        <v>0.01</v>
      </c>
      <c r="AF266" s="14">
        <v>-0.01</v>
      </c>
      <c r="AG266" s="27">
        <f t="shared" si="213"/>
        <v>0</v>
      </c>
      <c r="AH266" s="14">
        <v>0.01</v>
      </c>
      <c r="AI266" s="27">
        <f t="shared" si="213"/>
        <v>0.01</v>
      </c>
      <c r="AJ266" s="14">
        <v>0</v>
      </c>
      <c r="AK266" s="14">
        <v>0</v>
      </c>
      <c r="AL266" s="14">
        <v>0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34">
        <f t="shared" si="214"/>
        <v>0</v>
      </c>
      <c r="AS266" s="34">
        <f t="shared" si="215"/>
        <v>0.01</v>
      </c>
    </row>
    <row r="267" spans="1:45" x14ac:dyDescent="0.25">
      <c r="A267" t="s">
        <v>133</v>
      </c>
      <c r="B267" s="14">
        <v>0.01</v>
      </c>
      <c r="C267" s="14">
        <v>-0.01</v>
      </c>
      <c r="D267" s="34"/>
      <c r="E267" s="14">
        <v>0.01</v>
      </c>
      <c r="F267" s="14">
        <f t="shared" si="203"/>
        <v>0</v>
      </c>
      <c r="G267" s="14">
        <f t="shared" si="204"/>
        <v>0.01</v>
      </c>
      <c r="H267" s="14">
        <v>-0.01</v>
      </c>
      <c r="I267" s="14">
        <f t="shared" si="205"/>
        <v>0</v>
      </c>
      <c r="J267" s="14">
        <v>0</v>
      </c>
      <c r="K267" s="14">
        <f t="shared" si="205"/>
        <v>0</v>
      </c>
      <c r="L267" s="14">
        <v>0</v>
      </c>
      <c r="M267" s="14">
        <f t="shared" si="205"/>
        <v>0</v>
      </c>
      <c r="N267" s="14">
        <v>0</v>
      </c>
      <c r="O267" s="14">
        <f t="shared" si="205"/>
        <v>0</v>
      </c>
      <c r="P267" s="14">
        <v>0</v>
      </c>
      <c r="Q267" s="14">
        <v>0.01</v>
      </c>
      <c r="R267" s="14">
        <f t="shared" si="206"/>
        <v>0.01</v>
      </c>
      <c r="S267" s="14">
        <f t="shared" si="207"/>
        <v>0.01</v>
      </c>
      <c r="T267" s="14">
        <v>0.01</v>
      </c>
      <c r="U267" s="14">
        <v>-0.01</v>
      </c>
      <c r="V267" s="21">
        <f t="shared" si="208"/>
        <v>0</v>
      </c>
      <c r="W267" s="21">
        <f t="shared" si="209"/>
        <v>0.01</v>
      </c>
      <c r="X267" s="14">
        <v>0</v>
      </c>
      <c r="Y267" s="21">
        <f t="shared" si="210"/>
        <v>0.01</v>
      </c>
      <c r="Z267" s="14">
        <v>0</v>
      </c>
      <c r="AA267" s="14">
        <v>0</v>
      </c>
      <c r="AB267" s="14">
        <v>0</v>
      </c>
      <c r="AC267" s="14">
        <v>-0.01</v>
      </c>
      <c r="AD267" s="27">
        <f t="shared" si="211"/>
        <v>-0.01</v>
      </c>
      <c r="AE267" s="27">
        <f t="shared" si="212"/>
        <v>0</v>
      </c>
      <c r="AF267" s="14">
        <v>0.01</v>
      </c>
      <c r="AG267" s="27">
        <f t="shared" si="213"/>
        <v>0.01</v>
      </c>
      <c r="AH267" s="14">
        <v>-0.01</v>
      </c>
      <c r="AI267" s="27">
        <f t="shared" si="213"/>
        <v>0</v>
      </c>
      <c r="AJ267" s="14">
        <v>-0.01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0.01</v>
      </c>
      <c r="AQ267" s="14">
        <v>0</v>
      </c>
      <c r="AR267" s="34">
        <f t="shared" si="214"/>
        <v>0</v>
      </c>
      <c r="AS267" s="34">
        <f t="shared" si="215"/>
        <v>0</v>
      </c>
    </row>
    <row r="268" spans="1:45" x14ac:dyDescent="0.25">
      <c r="A268" t="s">
        <v>170</v>
      </c>
      <c r="B268" s="14">
        <v>-0.01</v>
      </c>
      <c r="C268" s="14">
        <v>0</v>
      </c>
      <c r="D268" s="34"/>
      <c r="E268" s="14">
        <v>0</v>
      </c>
      <c r="F268" s="14">
        <f t="shared" si="203"/>
        <v>0</v>
      </c>
      <c r="G268" s="14">
        <f t="shared" si="204"/>
        <v>-0.01</v>
      </c>
      <c r="H268" s="14">
        <v>0</v>
      </c>
      <c r="I268" s="14">
        <f t="shared" si="205"/>
        <v>-0.01</v>
      </c>
      <c r="J268" s="14">
        <v>0</v>
      </c>
      <c r="K268" s="14">
        <f t="shared" si="205"/>
        <v>-0.01</v>
      </c>
      <c r="L268" s="14">
        <v>0</v>
      </c>
      <c r="M268" s="14">
        <f t="shared" si="205"/>
        <v>-0.01</v>
      </c>
      <c r="N268" s="14">
        <v>0</v>
      </c>
      <c r="O268" s="14">
        <f t="shared" si="205"/>
        <v>-0.01</v>
      </c>
      <c r="P268" s="14">
        <v>0</v>
      </c>
      <c r="Q268" s="14">
        <v>0</v>
      </c>
      <c r="R268" s="14">
        <f t="shared" si="206"/>
        <v>0</v>
      </c>
      <c r="S268" s="14">
        <f t="shared" si="207"/>
        <v>-0.01</v>
      </c>
      <c r="T268" s="14">
        <v>0</v>
      </c>
      <c r="U268" s="14">
        <v>0</v>
      </c>
      <c r="V268" s="21">
        <f t="shared" si="208"/>
        <v>0</v>
      </c>
      <c r="W268" s="21">
        <f t="shared" si="209"/>
        <v>-0.01</v>
      </c>
      <c r="X268" s="14">
        <v>0</v>
      </c>
      <c r="Y268" s="21">
        <f t="shared" si="210"/>
        <v>-0.01</v>
      </c>
      <c r="Z268" s="14">
        <v>0</v>
      </c>
      <c r="AA268" s="14">
        <v>0</v>
      </c>
      <c r="AB268" s="14">
        <v>0</v>
      </c>
      <c r="AC268" s="14">
        <v>0</v>
      </c>
      <c r="AD268" s="27">
        <f t="shared" si="211"/>
        <v>0</v>
      </c>
      <c r="AE268" s="27">
        <f t="shared" si="212"/>
        <v>-0.01</v>
      </c>
      <c r="AF268" s="14">
        <v>0</v>
      </c>
      <c r="AG268" s="27">
        <f t="shared" si="213"/>
        <v>-0.01</v>
      </c>
      <c r="AH268" s="14">
        <v>0</v>
      </c>
      <c r="AI268" s="27">
        <f t="shared" si="213"/>
        <v>-0.01</v>
      </c>
      <c r="AJ268" s="14">
        <v>0</v>
      </c>
      <c r="AK268" s="14">
        <v>0</v>
      </c>
      <c r="AL268" s="14">
        <v>0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34">
        <f t="shared" si="214"/>
        <v>0</v>
      </c>
      <c r="AS268" s="34">
        <f t="shared" si="215"/>
        <v>-0.01</v>
      </c>
    </row>
    <row r="269" spans="1:45" x14ac:dyDescent="0.25">
      <c r="A269" t="s">
        <v>36</v>
      </c>
      <c r="B269" s="14">
        <v>-0.02</v>
      </c>
      <c r="C269" s="14">
        <v>0.01</v>
      </c>
      <c r="D269" s="34"/>
      <c r="E269" s="14">
        <v>0</v>
      </c>
      <c r="F269" s="14">
        <f t="shared" si="203"/>
        <v>0.01</v>
      </c>
      <c r="G269" s="14">
        <f t="shared" si="204"/>
        <v>-0.01</v>
      </c>
      <c r="H269" s="14">
        <v>0</v>
      </c>
      <c r="I269" s="14">
        <f t="shared" si="205"/>
        <v>-0.01</v>
      </c>
      <c r="J269" s="14">
        <v>0</v>
      </c>
      <c r="K269" s="14">
        <f t="shared" si="205"/>
        <v>-0.01</v>
      </c>
      <c r="L269" s="14">
        <v>0</v>
      </c>
      <c r="M269" s="14">
        <f t="shared" si="205"/>
        <v>-0.01</v>
      </c>
      <c r="N269" s="14">
        <v>0</v>
      </c>
      <c r="O269" s="14">
        <f t="shared" si="205"/>
        <v>-0.01</v>
      </c>
      <c r="P269" s="14">
        <v>0</v>
      </c>
      <c r="Q269" s="14">
        <v>0</v>
      </c>
      <c r="R269" s="14">
        <f t="shared" si="206"/>
        <v>0</v>
      </c>
      <c r="S269" s="14">
        <f t="shared" si="207"/>
        <v>-0.01</v>
      </c>
      <c r="T269" s="14">
        <v>0</v>
      </c>
      <c r="U269" s="14">
        <v>0</v>
      </c>
      <c r="V269" s="21">
        <f t="shared" si="208"/>
        <v>0</v>
      </c>
      <c r="W269" s="21">
        <f t="shared" si="209"/>
        <v>-0.01</v>
      </c>
      <c r="X269" s="14">
        <v>0</v>
      </c>
      <c r="Y269" s="21">
        <f t="shared" si="210"/>
        <v>-0.01</v>
      </c>
      <c r="Z269" s="14">
        <v>0</v>
      </c>
      <c r="AA269" s="14">
        <v>0</v>
      </c>
      <c r="AB269" s="14">
        <v>0</v>
      </c>
      <c r="AC269" s="14">
        <v>0</v>
      </c>
      <c r="AD269" s="27">
        <f t="shared" si="211"/>
        <v>0</v>
      </c>
      <c r="AE269" s="27">
        <f t="shared" si="212"/>
        <v>-0.01</v>
      </c>
      <c r="AF269" s="14">
        <v>0</v>
      </c>
      <c r="AG269" s="27">
        <f t="shared" si="213"/>
        <v>-0.01</v>
      </c>
      <c r="AH269" s="14">
        <v>0</v>
      </c>
      <c r="AI269" s="27">
        <f t="shared" si="213"/>
        <v>-0.01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34">
        <f t="shared" si="214"/>
        <v>0</v>
      </c>
      <c r="AS269" s="34">
        <f t="shared" si="215"/>
        <v>-0.01</v>
      </c>
    </row>
    <row r="270" spans="1:45" x14ac:dyDescent="0.25">
      <c r="A270" t="s">
        <v>171</v>
      </c>
      <c r="B270" s="14">
        <v>0.01</v>
      </c>
      <c r="C270" s="14">
        <v>0</v>
      </c>
      <c r="D270" s="34"/>
      <c r="E270" s="14">
        <v>0</v>
      </c>
      <c r="F270" s="14">
        <f t="shared" si="203"/>
        <v>0</v>
      </c>
      <c r="G270" s="14">
        <f t="shared" si="204"/>
        <v>0.01</v>
      </c>
      <c r="H270" s="14">
        <v>0</v>
      </c>
      <c r="I270" s="14">
        <f t="shared" si="205"/>
        <v>0.01</v>
      </c>
      <c r="J270" s="14">
        <v>0</v>
      </c>
      <c r="K270" s="14">
        <f t="shared" si="205"/>
        <v>0.01</v>
      </c>
      <c r="L270" s="14">
        <v>0</v>
      </c>
      <c r="M270" s="14">
        <f t="shared" si="205"/>
        <v>0.01</v>
      </c>
      <c r="N270" s="14">
        <v>0</v>
      </c>
      <c r="O270" s="14">
        <f t="shared" si="205"/>
        <v>0.01</v>
      </c>
      <c r="P270" s="14">
        <v>0</v>
      </c>
      <c r="Q270" s="14">
        <v>0</v>
      </c>
      <c r="R270" s="14">
        <f t="shared" si="206"/>
        <v>0</v>
      </c>
      <c r="S270" s="14">
        <f t="shared" si="207"/>
        <v>0.01</v>
      </c>
      <c r="T270" s="14">
        <v>0</v>
      </c>
      <c r="U270" s="14">
        <v>0</v>
      </c>
      <c r="V270" s="21">
        <f t="shared" si="208"/>
        <v>0</v>
      </c>
      <c r="W270" s="21">
        <f t="shared" si="209"/>
        <v>0.01</v>
      </c>
      <c r="X270" s="14">
        <v>0</v>
      </c>
      <c r="Y270" s="21">
        <f t="shared" si="210"/>
        <v>0.01</v>
      </c>
      <c r="Z270" s="14">
        <v>0</v>
      </c>
      <c r="AA270" s="14">
        <v>0</v>
      </c>
      <c r="AB270" s="14">
        <v>0</v>
      </c>
      <c r="AC270" s="14">
        <v>0</v>
      </c>
      <c r="AD270" s="27">
        <f t="shared" si="211"/>
        <v>0</v>
      </c>
      <c r="AE270" s="27">
        <f t="shared" si="212"/>
        <v>0.01</v>
      </c>
      <c r="AF270" s="14">
        <v>0</v>
      </c>
      <c r="AG270" s="27">
        <f t="shared" si="213"/>
        <v>0.01</v>
      </c>
      <c r="AH270" s="14">
        <v>0</v>
      </c>
      <c r="AI270" s="27">
        <f t="shared" si="213"/>
        <v>0.01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34">
        <f t="shared" si="214"/>
        <v>0</v>
      </c>
      <c r="AS270" s="34">
        <f t="shared" si="215"/>
        <v>0.01</v>
      </c>
    </row>
    <row r="271" spans="1:45" x14ac:dyDescent="0.25">
      <c r="A271" t="s">
        <v>42</v>
      </c>
      <c r="B271" s="14">
        <v>0.01</v>
      </c>
      <c r="C271" s="14">
        <v>-0.01</v>
      </c>
      <c r="D271" s="34"/>
      <c r="E271" s="14">
        <v>0</v>
      </c>
      <c r="F271" s="14">
        <f t="shared" si="203"/>
        <v>-0.01</v>
      </c>
      <c r="G271" s="14">
        <f t="shared" si="204"/>
        <v>0</v>
      </c>
      <c r="H271" s="14">
        <v>0</v>
      </c>
      <c r="I271" s="14">
        <f t="shared" si="205"/>
        <v>0</v>
      </c>
      <c r="J271" s="14">
        <v>0</v>
      </c>
      <c r="K271" s="14">
        <f t="shared" si="205"/>
        <v>0</v>
      </c>
      <c r="L271" s="14">
        <v>0</v>
      </c>
      <c r="M271" s="14">
        <f t="shared" si="205"/>
        <v>0</v>
      </c>
      <c r="N271" s="14">
        <v>0</v>
      </c>
      <c r="O271" s="14">
        <f t="shared" si="205"/>
        <v>0</v>
      </c>
      <c r="P271" s="14">
        <v>0</v>
      </c>
      <c r="Q271" s="14">
        <v>0</v>
      </c>
      <c r="R271" s="14">
        <f t="shared" si="206"/>
        <v>0</v>
      </c>
      <c r="S271" s="14">
        <f t="shared" si="207"/>
        <v>0</v>
      </c>
      <c r="T271" s="14">
        <v>0</v>
      </c>
      <c r="U271" s="14">
        <v>0</v>
      </c>
      <c r="V271" s="21">
        <f t="shared" si="208"/>
        <v>0</v>
      </c>
      <c r="W271" s="21">
        <f t="shared" si="209"/>
        <v>0</v>
      </c>
      <c r="X271" s="14">
        <v>0</v>
      </c>
      <c r="Y271" s="21">
        <f t="shared" si="210"/>
        <v>0</v>
      </c>
      <c r="Z271" s="14">
        <v>0</v>
      </c>
      <c r="AA271" s="14">
        <v>0</v>
      </c>
      <c r="AB271" s="14">
        <v>0</v>
      </c>
      <c r="AC271" s="14">
        <v>0</v>
      </c>
      <c r="AD271" s="27">
        <f t="shared" si="211"/>
        <v>0</v>
      </c>
      <c r="AE271" s="27">
        <f t="shared" si="212"/>
        <v>0</v>
      </c>
      <c r="AF271" s="14">
        <v>0.01</v>
      </c>
      <c r="AG271" s="27">
        <f t="shared" si="213"/>
        <v>0.01</v>
      </c>
      <c r="AH271" s="14">
        <v>-0.01</v>
      </c>
      <c r="AI271" s="27">
        <f t="shared" si="213"/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34">
        <f t="shared" si="214"/>
        <v>0</v>
      </c>
      <c r="AS271" s="34">
        <f t="shared" si="215"/>
        <v>0</v>
      </c>
    </row>
    <row r="272" spans="1:45" x14ac:dyDescent="0.25">
      <c r="A272" t="s">
        <v>174</v>
      </c>
      <c r="B272" s="14">
        <v>-0.01</v>
      </c>
      <c r="C272" s="14">
        <v>-0.01</v>
      </c>
      <c r="D272" s="34"/>
      <c r="E272" s="14">
        <v>0</v>
      </c>
      <c r="F272" s="14">
        <f t="shared" si="203"/>
        <v>-0.01</v>
      </c>
      <c r="G272" s="14">
        <f t="shared" si="204"/>
        <v>-0.02</v>
      </c>
      <c r="H272" s="14">
        <v>-0.01</v>
      </c>
      <c r="I272" s="14">
        <f t="shared" si="205"/>
        <v>-0.03</v>
      </c>
      <c r="J272" s="14">
        <v>0.03</v>
      </c>
      <c r="K272" s="14">
        <f t="shared" si="205"/>
        <v>0</v>
      </c>
      <c r="L272" s="14">
        <v>-0.03</v>
      </c>
      <c r="M272" s="14">
        <f t="shared" si="205"/>
        <v>-0.03</v>
      </c>
      <c r="N272" s="14">
        <v>0</v>
      </c>
      <c r="O272" s="14">
        <f t="shared" si="205"/>
        <v>-0.03</v>
      </c>
      <c r="P272" s="14">
        <v>-0.01</v>
      </c>
      <c r="Q272" s="14">
        <v>0.01</v>
      </c>
      <c r="R272" s="14">
        <f t="shared" si="206"/>
        <v>0</v>
      </c>
      <c r="S272" s="14">
        <f t="shared" si="207"/>
        <v>-0.03</v>
      </c>
      <c r="T272" s="14">
        <v>0</v>
      </c>
      <c r="U272" s="14">
        <v>0.01</v>
      </c>
      <c r="V272" s="21">
        <f t="shared" si="208"/>
        <v>0.01</v>
      </c>
      <c r="W272" s="21">
        <f t="shared" si="209"/>
        <v>-1.9999999999999997E-2</v>
      </c>
      <c r="X272" s="14">
        <v>-0.01</v>
      </c>
      <c r="Y272" s="21">
        <f t="shared" si="210"/>
        <v>-0.03</v>
      </c>
      <c r="Z272" s="14">
        <v>0</v>
      </c>
      <c r="AA272" s="14">
        <v>0</v>
      </c>
      <c r="AB272" s="14">
        <v>0</v>
      </c>
      <c r="AC272" s="14">
        <v>0</v>
      </c>
      <c r="AD272" s="27">
        <f t="shared" si="211"/>
        <v>0</v>
      </c>
      <c r="AE272" s="27">
        <f t="shared" si="212"/>
        <v>-0.03</v>
      </c>
      <c r="AF272" s="14">
        <v>0.01</v>
      </c>
      <c r="AG272" s="27">
        <f t="shared" si="213"/>
        <v>-1.9999999999999997E-2</v>
      </c>
      <c r="AH272" s="14">
        <v>-0.01</v>
      </c>
      <c r="AI272" s="27">
        <f t="shared" si="213"/>
        <v>-0.03</v>
      </c>
      <c r="AJ272" s="14">
        <v>0</v>
      </c>
      <c r="AK272" s="14">
        <v>0</v>
      </c>
      <c r="AL272" s="14">
        <v>0</v>
      </c>
      <c r="AM272" s="14">
        <v>0</v>
      </c>
      <c r="AN272" s="14">
        <v>0</v>
      </c>
      <c r="AO272" s="14">
        <v>0</v>
      </c>
      <c r="AP272" s="14">
        <v>0.01</v>
      </c>
      <c r="AQ272" s="14">
        <v>0</v>
      </c>
      <c r="AR272" s="34">
        <f t="shared" si="214"/>
        <v>0.01</v>
      </c>
      <c r="AS272" s="34">
        <f t="shared" si="215"/>
        <v>-1.9999999999999997E-2</v>
      </c>
    </row>
    <row r="273" spans="1:45" x14ac:dyDescent="0.25">
      <c r="A273" t="s">
        <v>175</v>
      </c>
      <c r="B273" s="14">
        <v>0</v>
      </c>
      <c r="C273" s="14">
        <v>0</v>
      </c>
      <c r="D273" s="34"/>
      <c r="E273" s="14">
        <v>0</v>
      </c>
      <c r="F273" s="14">
        <f t="shared" si="203"/>
        <v>0</v>
      </c>
      <c r="G273" s="14">
        <f t="shared" si="204"/>
        <v>0</v>
      </c>
      <c r="H273" s="14">
        <v>0</v>
      </c>
      <c r="I273" s="14">
        <f t="shared" si="205"/>
        <v>0</v>
      </c>
      <c r="J273" s="14">
        <v>0</v>
      </c>
      <c r="K273" s="14">
        <f t="shared" si="205"/>
        <v>0</v>
      </c>
      <c r="L273" s="14">
        <v>0</v>
      </c>
      <c r="M273" s="14">
        <f t="shared" si="205"/>
        <v>0</v>
      </c>
      <c r="N273" s="14">
        <v>0</v>
      </c>
      <c r="O273" s="14">
        <f t="shared" si="205"/>
        <v>0</v>
      </c>
      <c r="P273" s="14">
        <v>0</v>
      </c>
      <c r="Q273" s="14">
        <v>0.03</v>
      </c>
      <c r="R273" s="14">
        <f t="shared" si="206"/>
        <v>0.03</v>
      </c>
      <c r="S273" s="14">
        <f t="shared" si="207"/>
        <v>0.03</v>
      </c>
      <c r="T273" s="14">
        <v>0.03</v>
      </c>
      <c r="U273" s="14">
        <v>-0.03</v>
      </c>
      <c r="V273" s="21">
        <f t="shared" si="208"/>
        <v>0</v>
      </c>
      <c r="W273" s="21">
        <f t="shared" si="209"/>
        <v>0.03</v>
      </c>
      <c r="X273" s="14">
        <v>0</v>
      </c>
      <c r="Y273" s="21">
        <f t="shared" si="210"/>
        <v>0.03</v>
      </c>
      <c r="Z273" s="14">
        <v>0</v>
      </c>
      <c r="AA273" s="14">
        <v>0</v>
      </c>
      <c r="AB273" s="14">
        <v>0</v>
      </c>
      <c r="AC273" s="14">
        <v>-0.03</v>
      </c>
      <c r="AD273" s="27">
        <f t="shared" si="211"/>
        <v>-0.03</v>
      </c>
      <c r="AE273" s="27">
        <f t="shared" si="212"/>
        <v>0</v>
      </c>
      <c r="AF273" s="14">
        <v>0</v>
      </c>
      <c r="AG273" s="27">
        <f t="shared" si="213"/>
        <v>0</v>
      </c>
      <c r="AH273" s="14">
        <v>0</v>
      </c>
      <c r="AI273" s="27">
        <f t="shared" si="213"/>
        <v>0</v>
      </c>
      <c r="AJ273" s="14">
        <v>-0.03</v>
      </c>
      <c r="AK273" s="14">
        <v>0</v>
      </c>
      <c r="AL273" s="14">
        <v>0</v>
      </c>
      <c r="AM273" s="14">
        <v>0</v>
      </c>
      <c r="AN273" s="14">
        <v>0</v>
      </c>
      <c r="AO273" s="14">
        <v>0</v>
      </c>
      <c r="AP273" s="14">
        <v>0.03</v>
      </c>
      <c r="AQ273" s="14">
        <v>0</v>
      </c>
      <c r="AR273" s="34">
        <f t="shared" si="214"/>
        <v>0</v>
      </c>
      <c r="AS273" s="34">
        <f t="shared" si="215"/>
        <v>0</v>
      </c>
    </row>
    <row r="274" spans="1:45" x14ac:dyDescent="0.25">
      <c r="A274" t="s">
        <v>43</v>
      </c>
      <c r="B274" s="14">
        <v>-0.03</v>
      </c>
      <c r="C274" s="14">
        <v>0.01</v>
      </c>
      <c r="D274" s="34"/>
      <c r="E274" s="14">
        <v>0</v>
      </c>
      <c r="F274" s="14">
        <f t="shared" si="203"/>
        <v>0.01</v>
      </c>
      <c r="G274" s="14">
        <f t="shared" si="204"/>
        <v>-1.9999999999999997E-2</v>
      </c>
      <c r="H274" s="14">
        <v>0</v>
      </c>
      <c r="I274" s="14">
        <f t="shared" si="205"/>
        <v>-1.9999999999999997E-2</v>
      </c>
      <c r="J274" s="14">
        <v>0</v>
      </c>
      <c r="K274" s="14">
        <f t="shared" si="205"/>
        <v>-1.9999999999999997E-2</v>
      </c>
      <c r="L274" s="14">
        <v>0</v>
      </c>
      <c r="M274" s="14">
        <f t="shared" si="205"/>
        <v>-1.9999999999999997E-2</v>
      </c>
      <c r="N274" s="14">
        <v>0</v>
      </c>
      <c r="O274" s="14">
        <f t="shared" si="205"/>
        <v>-1.9999999999999997E-2</v>
      </c>
      <c r="P274" s="14">
        <v>0</v>
      </c>
      <c r="Q274" s="14">
        <v>0</v>
      </c>
      <c r="R274" s="14">
        <f t="shared" si="206"/>
        <v>0</v>
      </c>
      <c r="S274" s="14">
        <f t="shared" si="207"/>
        <v>-1.9999999999999997E-2</v>
      </c>
      <c r="T274" s="14">
        <v>0</v>
      </c>
      <c r="U274" s="14">
        <v>0</v>
      </c>
      <c r="V274" s="21">
        <f t="shared" si="208"/>
        <v>0</v>
      </c>
      <c r="W274" s="21">
        <f t="shared" si="209"/>
        <v>-1.9999999999999997E-2</v>
      </c>
      <c r="X274" s="14">
        <v>0</v>
      </c>
      <c r="Y274" s="21">
        <f t="shared" si="210"/>
        <v>-1.9999999999999997E-2</v>
      </c>
      <c r="Z274" s="14">
        <v>0</v>
      </c>
      <c r="AA274" s="14">
        <v>0</v>
      </c>
      <c r="AB274" s="14">
        <v>0</v>
      </c>
      <c r="AC274" s="14">
        <v>0</v>
      </c>
      <c r="AD274" s="27">
        <f t="shared" si="211"/>
        <v>0</v>
      </c>
      <c r="AE274" s="27">
        <f t="shared" si="212"/>
        <v>-1.9999999999999997E-2</v>
      </c>
      <c r="AF274" s="14">
        <v>0</v>
      </c>
      <c r="AG274" s="27">
        <f t="shared" si="213"/>
        <v>-1.9999999999999997E-2</v>
      </c>
      <c r="AH274" s="14">
        <v>0</v>
      </c>
      <c r="AI274" s="27">
        <f t="shared" si="213"/>
        <v>-1.9999999999999997E-2</v>
      </c>
      <c r="AJ274" s="14">
        <v>0</v>
      </c>
      <c r="AK274" s="14">
        <v>0</v>
      </c>
      <c r="AL274" s="14">
        <v>0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34">
        <f t="shared" si="214"/>
        <v>0</v>
      </c>
      <c r="AS274" s="34">
        <f t="shared" si="215"/>
        <v>-1.9999999999999997E-2</v>
      </c>
    </row>
    <row r="275" spans="1:45" x14ac:dyDescent="0.25">
      <c r="A275" t="s">
        <v>52</v>
      </c>
      <c r="B275" s="14">
        <v>0.03</v>
      </c>
      <c r="C275" s="14">
        <v>-0.02</v>
      </c>
      <c r="D275" s="34"/>
      <c r="E275" s="14">
        <v>0</v>
      </c>
      <c r="F275" s="14">
        <f t="shared" si="203"/>
        <v>-0.02</v>
      </c>
      <c r="G275" s="14">
        <f t="shared" si="204"/>
        <v>9.9999999999999985E-3</v>
      </c>
      <c r="H275" s="14">
        <v>0</v>
      </c>
      <c r="I275" s="14">
        <f t="shared" si="205"/>
        <v>9.9999999999999985E-3</v>
      </c>
      <c r="J275" s="14">
        <v>0</v>
      </c>
      <c r="K275" s="14">
        <f t="shared" si="205"/>
        <v>9.9999999999999985E-3</v>
      </c>
      <c r="L275" s="14">
        <v>0</v>
      </c>
      <c r="M275" s="14">
        <f t="shared" si="205"/>
        <v>9.9999999999999985E-3</v>
      </c>
      <c r="N275" s="14">
        <v>0</v>
      </c>
      <c r="O275" s="14">
        <f t="shared" si="205"/>
        <v>9.9999999999999985E-3</v>
      </c>
      <c r="P275" s="14">
        <v>0</v>
      </c>
      <c r="Q275" s="14">
        <v>0</v>
      </c>
      <c r="R275" s="14">
        <f t="shared" si="206"/>
        <v>0</v>
      </c>
      <c r="S275" s="14">
        <f t="shared" si="207"/>
        <v>9.9999999999999985E-3</v>
      </c>
      <c r="T275" s="14">
        <v>0</v>
      </c>
      <c r="U275" s="14">
        <v>0</v>
      </c>
      <c r="V275" s="21">
        <f t="shared" si="208"/>
        <v>0</v>
      </c>
      <c r="W275" s="21">
        <f t="shared" si="209"/>
        <v>9.9999999999999985E-3</v>
      </c>
      <c r="X275" s="14">
        <v>0</v>
      </c>
      <c r="Y275" s="21">
        <f t="shared" si="210"/>
        <v>9.9999999999999985E-3</v>
      </c>
      <c r="Z275" s="14">
        <v>0</v>
      </c>
      <c r="AA275" s="14">
        <v>0</v>
      </c>
      <c r="AB275" s="14">
        <v>0</v>
      </c>
      <c r="AC275" s="14">
        <v>0</v>
      </c>
      <c r="AD275" s="27">
        <f t="shared" si="211"/>
        <v>0</v>
      </c>
      <c r="AE275" s="27">
        <f t="shared" si="212"/>
        <v>9.9999999999999985E-3</v>
      </c>
      <c r="AF275" s="14">
        <v>0</v>
      </c>
      <c r="AG275" s="27">
        <f t="shared" si="213"/>
        <v>9.9999999999999985E-3</v>
      </c>
      <c r="AH275" s="14">
        <v>0</v>
      </c>
      <c r="AI275" s="27">
        <f t="shared" si="213"/>
        <v>9.9999999999999985E-3</v>
      </c>
      <c r="AJ275" s="14">
        <v>0</v>
      </c>
      <c r="AK275" s="14">
        <v>0</v>
      </c>
      <c r="AL275" s="14">
        <v>0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34">
        <f t="shared" si="214"/>
        <v>0</v>
      </c>
      <c r="AS275" s="34">
        <f t="shared" si="215"/>
        <v>9.9999999999999985E-3</v>
      </c>
    </row>
    <row r="276" spans="1:45" x14ac:dyDescent="0.25">
      <c r="A276" t="s">
        <v>54</v>
      </c>
      <c r="B276" s="14">
        <v>-0.01</v>
      </c>
      <c r="C276" s="14">
        <v>0.01</v>
      </c>
      <c r="D276" s="34"/>
      <c r="E276" s="14">
        <v>0</v>
      </c>
      <c r="F276" s="14">
        <f t="shared" si="203"/>
        <v>0.01</v>
      </c>
      <c r="G276" s="14">
        <f t="shared" si="204"/>
        <v>0</v>
      </c>
      <c r="H276" s="14">
        <v>0</v>
      </c>
      <c r="I276" s="14">
        <f t="shared" si="205"/>
        <v>0</v>
      </c>
      <c r="J276" s="14">
        <v>0</v>
      </c>
      <c r="K276" s="14">
        <f t="shared" si="205"/>
        <v>0</v>
      </c>
      <c r="L276" s="14">
        <v>0</v>
      </c>
      <c r="M276" s="14">
        <f t="shared" si="205"/>
        <v>0</v>
      </c>
      <c r="N276" s="14">
        <v>0</v>
      </c>
      <c r="O276" s="14">
        <f t="shared" si="205"/>
        <v>0</v>
      </c>
      <c r="P276" s="14">
        <v>0</v>
      </c>
      <c r="Q276" s="14">
        <v>0</v>
      </c>
      <c r="R276" s="14">
        <f t="shared" si="206"/>
        <v>0</v>
      </c>
      <c r="S276" s="14">
        <f t="shared" si="207"/>
        <v>0</v>
      </c>
      <c r="T276" s="14">
        <v>0</v>
      </c>
      <c r="U276" s="14">
        <v>0</v>
      </c>
      <c r="V276" s="21">
        <f t="shared" si="208"/>
        <v>0</v>
      </c>
      <c r="W276" s="21">
        <f t="shared" si="209"/>
        <v>0</v>
      </c>
      <c r="X276" s="14">
        <v>0</v>
      </c>
      <c r="Y276" s="21">
        <f t="shared" si="210"/>
        <v>0</v>
      </c>
      <c r="Z276" s="14">
        <v>0</v>
      </c>
      <c r="AA276" s="14">
        <v>0</v>
      </c>
      <c r="AB276" s="14">
        <v>0</v>
      </c>
      <c r="AC276" s="14">
        <v>0</v>
      </c>
      <c r="AD276" s="27">
        <f t="shared" si="211"/>
        <v>0</v>
      </c>
      <c r="AE276" s="27">
        <f t="shared" si="212"/>
        <v>0</v>
      </c>
      <c r="AF276" s="14">
        <v>0</v>
      </c>
      <c r="AG276" s="27">
        <f t="shared" si="213"/>
        <v>0</v>
      </c>
      <c r="AH276" s="14">
        <v>0</v>
      </c>
      <c r="AI276" s="27">
        <f t="shared" si="213"/>
        <v>0</v>
      </c>
      <c r="AJ276" s="14">
        <v>0</v>
      </c>
      <c r="AK276" s="14">
        <v>0</v>
      </c>
      <c r="AL276" s="14">
        <v>0</v>
      </c>
      <c r="AM276" s="14">
        <v>0</v>
      </c>
      <c r="AN276" s="14">
        <v>0</v>
      </c>
      <c r="AO276" s="14">
        <v>0</v>
      </c>
      <c r="AP276" s="14">
        <v>0</v>
      </c>
      <c r="AQ276" s="14">
        <v>0</v>
      </c>
      <c r="AR276" s="34">
        <f t="shared" si="214"/>
        <v>0</v>
      </c>
      <c r="AS276" s="34">
        <f t="shared" si="215"/>
        <v>0</v>
      </c>
    </row>
    <row r="277" spans="1:45" x14ac:dyDescent="0.25">
      <c r="A277" t="s">
        <v>176</v>
      </c>
      <c r="B277" s="14">
        <v>0.02</v>
      </c>
      <c r="C277" s="14">
        <v>-0.01</v>
      </c>
      <c r="D277" s="34"/>
      <c r="E277" s="14">
        <v>0</v>
      </c>
      <c r="F277" s="14">
        <f t="shared" si="203"/>
        <v>-0.01</v>
      </c>
      <c r="G277" s="14">
        <f t="shared" si="204"/>
        <v>0.01</v>
      </c>
      <c r="H277" s="14">
        <v>0</v>
      </c>
      <c r="I277" s="14">
        <f t="shared" si="205"/>
        <v>0.01</v>
      </c>
      <c r="J277" s="14">
        <v>-0.01</v>
      </c>
      <c r="K277" s="14">
        <f t="shared" si="205"/>
        <v>0</v>
      </c>
      <c r="L277" s="14">
        <v>0</v>
      </c>
      <c r="M277" s="14">
        <f t="shared" si="205"/>
        <v>0</v>
      </c>
      <c r="N277" s="14">
        <v>0</v>
      </c>
      <c r="O277" s="14">
        <f t="shared" si="205"/>
        <v>0</v>
      </c>
      <c r="P277" s="14">
        <v>-0.01</v>
      </c>
      <c r="Q277" s="14">
        <v>0.01</v>
      </c>
      <c r="R277" s="14">
        <f t="shared" si="206"/>
        <v>0</v>
      </c>
      <c r="S277" s="14">
        <f t="shared" si="207"/>
        <v>0</v>
      </c>
      <c r="T277" s="14">
        <v>0</v>
      </c>
      <c r="U277" s="14">
        <v>0.01</v>
      </c>
      <c r="V277" s="21">
        <f t="shared" si="208"/>
        <v>0.01</v>
      </c>
      <c r="W277" s="21">
        <f t="shared" si="209"/>
        <v>0.01</v>
      </c>
      <c r="X277" s="14">
        <v>0</v>
      </c>
      <c r="Y277" s="21">
        <f t="shared" si="210"/>
        <v>0.01</v>
      </c>
      <c r="Z277" s="14">
        <v>0.01</v>
      </c>
      <c r="AA277" s="14">
        <v>0</v>
      </c>
      <c r="AB277" s="14">
        <v>0</v>
      </c>
      <c r="AC277" s="14">
        <v>0</v>
      </c>
      <c r="AD277" s="27">
        <f t="shared" si="211"/>
        <v>0.01</v>
      </c>
      <c r="AE277" s="27">
        <f t="shared" si="212"/>
        <v>0.02</v>
      </c>
      <c r="AF277" s="14">
        <v>-0.01</v>
      </c>
      <c r="AG277" s="27">
        <f t="shared" si="213"/>
        <v>0.01</v>
      </c>
      <c r="AH277" s="14">
        <v>0.01</v>
      </c>
      <c r="AI277" s="27">
        <f t="shared" si="213"/>
        <v>0.02</v>
      </c>
      <c r="AJ277" s="14">
        <v>0.01</v>
      </c>
      <c r="AK277" s="14">
        <v>0</v>
      </c>
      <c r="AL277" s="14">
        <v>0</v>
      </c>
      <c r="AM277" s="14">
        <v>0</v>
      </c>
      <c r="AN277" s="14">
        <v>0</v>
      </c>
      <c r="AO277" s="14">
        <v>0</v>
      </c>
      <c r="AP277" s="14">
        <v>-0.01</v>
      </c>
      <c r="AQ277" s="14">
        <v>0</v>
      </c>
      <c r="AR277" s="34">
        <f t="shared" si="214"/>
        <v>0</v>
      </c>
      <c r="AS277" s="34">
        <f t="shared" si="215"/>
        <v>0.02</v>
      </c>
    </row>
    <row r="278" spans="1:45" x14ac:dyDescent="0.25">
      <c r="A278" t="s">
        <v>63</v>
      </c>
      <c r="B278" s="14">
        <v>0.01</v>
      </c>
      <c r="C278" s="14">
        <v>-0.01</v>
      </c>
      <c r="D278" s="34"/>
      <c r="E278" s="14">
        <v>0</v>
      </c>
      <c r="F278" s="14">
        <f t="shared" si="203"/>
        <v>-0.01</v>
      </c>
      <c r="G278" s="14">
        <f t="shared" si="204"/>
        <v>0</v>
      </c>
      <c r="H278" s="14">
        <v>0</v>
      </c>
      <c r="I278" s="14">
        <f t="shared" si="205"/>
        <v>0</v>
      </c>
      <c r="J278" s="14">
        <v>0</v>
      </c>
      <c r="K278" s="14">
        <f t="shared" si="205"/>
        <v>0</v>
      </c>
      <c r="L278" s="14">
        <v>0</v>
      </c>
      <c r="M278" s="14">
        <f t="shared" si="205"/>
        <v>0</v>
      </c>
      <c r="N278" s="14">
        <v>0</v>
      </c>
      <c r="O278" s="14">
        <f t="shared" si="205"/>
        <v>0</v>
      </c>
      <c r="P278" s="14">
        <v>0</v>
      </c>
      <c r="Q278" s="14">
        <v>0</v>
      </c>
      <c r="R278" s="14">
        <f t="shared" si="206"/>
        <v>0</v>
      </c>
      <c r="S278" s="14">
        <f t="shared" si="207"/>
        <v>0</v>
      </c>
      <c r="T278" s="14">
        <v>0</v>
      </c>
      <c r="U278" s="14">
        <v>0</v>
      </c>
      <c r="V278" s="21">
        <f t="shared" si="208"/>
        <v>0</v>
      </c>
      <c r="W278" s="21">
        <f t="shared" si="209"/>
        <v>0</v>
      </c>
      <c r="X278" s="14">
        <v>0</v>
      </c>
      <c r="Y278" s="21">
        <f t="shared" si="210"/>
        <v>0</v>
      </c>
      <c r="Z278" s="14">
        <v>0</v>
      </c>
      <c r="AA278" s="14">
        <v>0</v>
      </c>
      <c r="AB278" s="14">
        <v>0</v>
      </c>
      <c r="AC278" s="14">
        <v>0</v>
      </c>
      <c r="AD278" s="27">
        <f t="shared" si="211"/>
        <v>0</v>
      </c>
      <c r="AE278" s="27">
        <f t="shared" si="212"/>
        <v>0</v>
      </c>
      <c r="AF278" s="14">
        <v>0</v>
      </c>
      <c r="AG278" s="27">
        <f t="shared" si="213"/>
        <v>0</v>
      </c>
      <c r="AH278" s="14">
        <v>0</v>
      </c>
      <c r="AI278" s="27">
        <f t="shared" si="213"/>
        <v>0</v>
      </c>
      <c r="AJ278" s="14">
        <v>0</v>
      </c>
      <c r="AK278" s="14">
        <v>0</v>
      </c>
      <c r="AL278" s="14">
        <v>0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34">
        <f t="shared" si="214"/>
        <v>0</v>
      </c>
      <c r="AS278" s="34">
        <f t="shared" si="215"/>
        <v>0</v>
      </c>
    </row>
    <row r="279" spans="1:45" x14ac:dyDescent="0.25">
      <c r="A279" t="s">
        <v>179</v>
      </c>
      <c r="B279" s="14">
        <v>-0.02</v>
      </c>
      <c r="C279" s="14">
        <v>0.01</v>
      </c>
      <c r="D279" s="34"/>
      <c r="E279" s="14">
        <v>0</v>
      </c>
      <c r="F279" s="14">
        <f t="shared" si="203"/>
        <v>0.01</v>
      </c>
      <c r="G279" s="14">
        <f t="shared" si="204"/>
        <v>-0.01</v>
      </c>
      <c r="H279" s="14">
        <v>0</v>
      </c>
      <c r="I279" s="14">
        <f t="shared" si="205"/>
        <v>-0.01</v>
      </c>
      <c r="J279" s="14">
        <v>0</v>
      </c>
      <c r="K279" s="14">
        <f t="shared" si="205"/>
        <v>-0.01</v>
      </c>
      <c r="L279" s="14">
        <v>0</v>
      </c>
      <c r="M279" s="14">
        <f t="shared" si="205"/>
        <v>-0.01</v>
      </c>
      <c r="N279" s="14">
        <v>0</v>
      </c>
      <c r="O279" s="14">
        <f t="shared" si="205"/>
        <v>-0.01</v>
      </c>
      <c r="P279" s="14">
        <v>0</v>
      </c>
      <c r="Q279" s="14">
        <v>0</v>
      </c>
      <c r="R279" s="14">
        <f t="shared" si="206"/>
        <v>0</v>
      </c>
      <c r="S279" s="14">
        <f t="shared" si="207"/>
        <v>-0.01</v>
      </c>
      <c r="T279" s="14">
        <v>0</v>
      </c>
      <c r="U279" s="14">
        <v>0</v>
      </c>
      <c r="V279" s="21">
        <f t="shared" si="208"/>
        <v>0</v>
      </c>
      <c r="W279" s="21">
        <f t="shared" si="209"/>
        <v>-0.01</v>
      </c>
      <c r="X279" s="14">
        <v>0</v>
      </c>
      <c r="Y279" s="21">
        <f t="shared" si="210"/>
        <v>-0.01</v>
      </c>
      <c r="Z279" s="14">
        <v>0</v>
      </c>
      <c r="AA279" s="14">
        <v>0</v>
      </c>
      <c r="AB279" s="14">
        <v>0</v>
      </c>
      <c r="AC279" s="14">
        <v>0</v>
      </c>
      <c r="AD279" s="27">
        <f t="shared" si="211"/>
        <v>0</v>
      </c>
      <c r="AE279" s="27">
        <f t="shared" si="212"/>
        <v>-0.01</v>
      </c>
      <c r="AF279" s="14">
        <v>0</v>
      </c>
      <c r="AG279" s="27">
        <f t="shared" si="213"/>
        <v>-0.01</v>
      </c>
      <c r="AH279" s="14">
        <v>0</v>
      </c>
      <c r="AI279" s="27">
        <f t="shared" si="213"/>
        <v>-0.01</v>
      </c>
      <c r="AJ279" s="14">
        <v>0</v>
      </c>
      <c r="AK279" s="14">
        <v>0</v>
      </c>
      <c r="AL279" s="14">
        <v>0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34">
        <f t="shared" si="214"/>
        <v>0</v>
      </c>
      <c r="AS279" s="34">
        <f t="shared" si="215"/>
        <v>-0.01</v>
      </c>
    </row>
    <row r="280" spans="1:45" x14ac:dyDescent="0.25">
      <c r="A280" t="s">
        <v>182</v>
      </c>
      <c r="B280" s="14">
        <v>0</v>
      </c>
      <c r="C280" s="14">
        <v>0</v>
      </c>
      <c r="D280" s="34"/>
      <c r="E280" s="14">
        <v>0</v>
      </c>
      <c r="F280" s="14">
        <f t="shared" si="203"/>
        <v>0</v>
      </c>
      <c r="G280" s="14">
        <f t="shared" si="204"/>
        <v>0</v>
      </c>
      <c r="H280" s="14">
        <v>0</v>
      </c>
      <c r="I280" s="14">
        <f t="shared" si="205"/>
        <v>0</v>
      </c>
      <c r="J280" s="14">
        <v>0</v>
      </c>
      <c r="K280" s="14">
        <f t="shared" si="205"/>
        <v>0</v>
      </c>
      <c r="L280" s="14">
        <v>0</v>
      </c>
      <c r="M280" s="14">
        <f t="shared" si="205"/>
        <v>0</v>
      </c>
      <c r="N280" s="14">
        <v>0</v>
      </c>
      <c r="O280" s="14">
        <f t="shared" si="205"/>
        <v>0</v>
      </c>
      <c r="P280" s="14">
        <v>0</v>
      </c>
      <c r="Q280" s="14">
        <v>-0.03</v>
      </c>
      <c r="R280" s="14">
        <f t="shared" si="206"/>
        <v>-0.03</v>
      </c>
      <c r="S280" s="14">
        <f t="shared" si="207"/>
        <v>-0.03</v>
      </c>
      <c r="T280" s="14">
        <v>-0.03</v>
      </c>
      <c r="U280" s="14">
        <v>0.03</v>
      </c>
      <c r="V280" s="21">
        <f t="shared" si="208"/>
        <v>0</v>
      </c>
      <c r="W280" s="21">
        <f t="shared" si="209"/>
        <v>-0.03</v>
      </c>
      <c r="X280" s="14">
        <v>0</v>
      </c>
      <c r="Y280" s="21">
        <f t="shared" si="210"/>
        <v>-0.03</v>
      </c>
      <c r="Z280" s="14">
        <v>0</v>
      </c>
      <c r="AA280" s="14">
        <v>0</v>
      </c>
      <c r="AB280" s="14">
        <v>0</v>
      </c>
      <c r="AC280" s="14">
        <v>0.03</v>
      </c>
      <c r="AD280" s="27">
        <f t="shared" si="211"/>
        <v>0.03</v>
      </c>
      <c r="AE280" s="27">
        <f t="shared" si="212"/>
        <v>0</v>
      </c>
      <c r="AF280" s="14">
        <v>0</v>
      </c>
      <c r="AG280" s="27">
        <f t="shared" si="213"/>
        <v>0</v>
      </c>
      <c r="AH280" s="14">
        <v>0</v>
      </c>
      <c r="AI280" s="27">
        <f t="shared" si="213"/>
        <v>0</v>
      </c>
      <c r="AJ280" s="14">
        <v>0.03</v>
      </c>
      <c r="AK280" s="14">
        <v>0</v>
      </c>
      <c r="AL280" s="14">
        <v>0</v>
      </c>
      <c r="AM280" s="14">
        <v>0</v>
      </c>
      <c r="AN280" s="14">
        <v>0</v>
      </c>
      <c r="AO280" s="14">
        <v>0</v>
      </c>
      <c r="AP280" s="14">
        <v>-0.03</v>
      </c>
      <c r="AQ280" s="14">
        <v>0</v>
      </c>
      <c r="AR280" s="34">
        <f t="shared" si="214"/>
        <v>0</v>
      </c>
      <c r="AS280" s="34">
        <f t="shared" si="215"/>
        <v>0</v>
      </c>
    </row>
    <row r="281" spans="1:45" x14ac:dyDescent="0.25">
      <c r="A281" t="s">
        <v>183</v>
      </c>
      <c r="B281" s="14">
        <v>0</v>
      </c>
      <c r="C281" s="14">
        <v>0</v>
      </c>
      <c r="D281" s="34"/>
      <c r="E281" s="14">
        <v>0</v>
      </c>
      <c r="F281" s="14">
        <f t="shared" si="203"/>
        <v>0</v>
      </c>
      <c r="G281" s="14">
        <f t="shared" si="204"/>
        <v>0</v>
      </c>
      <c r="H281" s="14">
        <v>0</v>
      </c>
      <c r="I281" s="14">
        <f t="shared" si="205"/>
        <v>0</v>
      </c>
      <c r="J281" s="14">
        <v>-0.01</v>
      </c>
      <c r="K281" s="14">
        <f t="shared" si="205"/>
        <v>-0.01</v>
      </c>
      <c r="L281" s="14">
        <v>0</v>
      </c>
      <c r="M281" s="14">
        <f t="shared" si="205"/>
        <v>-0.01</v>
      </c>
      <c r="N281" s="14">
        <v>0</v>
      </c>
      <c r="O281" s="14">
        <f t="shared" si="205"/>
        <v>-0.01</v>
      </c>
      <c r="P281" s="14">
        <v>-0.01</v>
      </c>
      <c r="Q281" s="14">
        <v>0.01</v>
      </c>
      <c r="R281" s="14">
        <f t="shared" si="206"/>
        <v>0</v>
      </c>
      <c r="S281" s="14">
        <f t="shared" si="207"/>
        <v>-0.01</v>
      </c>
      <c r="T281" s="14">
        <v>0</v>
      </c>
      <c r="U281" s="14">
        <v>0</v>
      </c>
      <c r="V281" s="21">
        <f t="shared" si="208"/>
        <v>0</v>
      </c>
      <c r="W281" s="21">
        <f t="shared" si="209"/>
        <v>-0.01</v>
      </c>
      <c r="X281" s="14">
        <v>0</v>
      </c>
      <c r="Y281" s="21">
        <f t="shared" si="210"/>
        <v>-0.01</v>
      </c>
      <c r="Z281" s="14">
        <v>0</v>
      </c>
      <c r="AA281" s="14">
        <v>0</v>
      </c>
      <c r="AB281" s="14">
        <v>0</v>
      </c>
      <c r="AC281" s="14">
        <v>0</v>
      </c>
      <c r="AD281" s="27">
        <f t="shared" si="211"/>
        <v>0</v>
      </c>
      <c r="AE281" s="27">
        <f t="shared" si="212"/>
        <v>-0.01</v>
      </c>
      <c r="AF281" s="14">
        <v>0</v>
      </c>
      <c r="AG281" s="27">
        <f t="shared" si="213"/>
        <v>-0.01</v>
      </c>
      <c r="AH281" s="14">
        <v>0</v>
      </c>
      <c r="AI281" s="27">
        <f t="shared" si="213"/>
        <v>-0.01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0.01</v>
      </c>
      <c r="AQ281" s="14">
        <v>0</v>
      </c>
      <c r="AR281" s="34">
        <f t="shared" si="214"/>
        <v>0.01</v>
      </c>
      <c r="AS281" s="34">
        <f t="shared" si="215"/>
        <v>0</v>
      </c>
    </row>
    <row r="282" spans="1:45" x14ac:dyDescent="0.25">
      <c r="A282" t="s">
        <v>184</v>
      </c>
      <c r="B282" s="14">
        <v>-0.04</v>
      </c>
      <c r="C282" s="14">
        <v>0.02</v>
      </c>
      <c r="D282" s="34"/>
      <c r="E282" s="14">
        <v>0</v>
      </c>
      <c r="F282" s="14">
        <f t="shared" si="203"/>
        <v>0.02</v>
      </c>
      <c r="G282" s="14">
        <f t="shared" si="204"/>
        <v>-0.02</v>
      </c>
      <c r="H282" s="14">
        <v>0</v>
      </c>
      <c r="I282" s="14">
        <f t="shared" si="205"/>
        <v>-0.02</v>
      </c>
      <c r="J282" s="14">
        <v>0</v>
      </c>
      <c r="K282" s="14">
        <f t="shared" si="205"/>
        <v>-0.02</v>
      </c>
      <c r="L282" s="14">
        <v>0</v>
      </c>
      <c r="M282" s="14">
        <f t="shared" si="205"/>
        <v>-0.02</v>
      </c>
      <c r="N282" s="14">
        <v>0</v>
      </c>
      <c r="O282" s="14">
        <f t="shared" si="205"/>
        <v>-0.02</v>
      </c>
      <c r="P282" s="14">
        <v>0</v>
      </c>
      <c r="Q282" s="14">
        <v>0.03</v>
      </c>
      <c r="R282" s="14">
        <f t="shared" si="206"/>
        <v>0.03</v>
      </c>
      <c r="S282" s="14">
        <f t="shared" si="207"/>
        <v>9.9999999999999985E-3</v>
      </c>
      <c r="T282" s="14">
        <v>0.03</v>
      </c>
      <c r="U282" s="14">
        <v>-0.03</v>
      </c>
      <c r="V282" s="21">
        <f t="shared" si="208"/>
        <v>0</v>
      </c>
      <c r="W282" s="21">
        <f t="shared" si="209"/>
        <v>9.9999999999999985E-3</v>
      </c>
      <c r="X282" s="14">
        <v>0</v>
      </c>
      <c r="Y282" s="21">
        <f t="shared" si="210"/>
        <v>9.9999999999999985E-3</v>
      </c>
      <c r="Z282" s="14">
        <v>-0.02</v>
      </c>
      <c r="AA282" s="14">
        <v>0</v>
      </c>
      <c r="AB282" s="14">
        <v>0</v>
      </c>
      <c r="AC282" s="14">
        <v>-0.01</v>
      </c>
      <c r="AD282" s="27">
        <f t="shared" si="211"/>
        <v>-0.03</v>
      </c>
      <c r="AE282" s="27">
        <f t="shared" si="212"/>
        <v>-0.02</v>
      </c>
      <c r="AF282" s="14">
        <v>0</v>
      </c>
      <c r="AG282" s="27">
        <f t="shared" si="213"/>
        <v>-0.02</v>
      </c>
      <c r="AH282" s="14">
        <v>0</v>
      </c>
      <c r="AI282" s="27">
        <f t="shared" si="213"/>
        <v>-0.02</v>
      </c>
      <c r="AJ282" s="14">
        <v>-0.01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0.01</v>
      </c>
      <c r="AQ282" s="14">
        <v>0</v>
      </c>
      <c r="AR282" s="34">
        <f t="shared" si="214"/>
        <v>0</v>
      </c>
      <c r="AS282" s="34">
        <f t="shared" si="215"/>
        <v>-0.02</v>
      </c>
    </row>
    <row r="283" spans="1:45" x14ac:dyDescent="0.25">
      <c r="A283" t="s">
        <v>185</v>
      </c>
      <c r="B283" s="14">
        <v>0.04</v>
      </c>
      <c r="C283" s="14">
        <v>0</v>
      </c>
      <c r="D283" s="34"/>
      <c r="E283" s="14">
        <v>0</v>
      </c>
      <c r="F283" s="14">
        <f t="shared" si="203"/>
        <v>0</v>
      </c>
      <c r="G283" s="14">
        <f t="shared" si="204"/>
        <v>0.04</v>
      </c>
      <c r="H283" s="14">
        <v>0</v>
      </c>
      <c r="I283" s="14">
        <f t="shared" si="205"/>
        <v>0.04</v>
      </c>
      <c r="J283" s="14">
        <v>0</v>
      </c>
      <c r="K283" s="14">
        <f t="shared" si="205"/>
        <v>0.04</v>
      </c>
      <c r="L283" s="14">
        <v>0</v>
      </c>
      <c r="M283" s="14">
        <f t="shared" si="205"/>
        <v>0.04</v>
      </c>
      <c r="N283" s="14">
        <v>0</v>
      </c>
      <c r="O283" s="14">
        <f t="shared" si="205"/>
        <v>0.04</v>
      </c>
      <c r="P283" s="14">
        <v>0</v>
      </c>
      <c r="Q283" s="14">
        <v>0</v>
      </c>
      <c r="R283" s="14">
        <f t="shared" si="206"/>
        <v>0</v>
      </c>
      <c r="S283" s="14">
        <f t="shared" si="207"/>
        <v>0.04</v>
      </c>
      <c r="T283" s="14">
        <v>0</v>
      </c>
      <c r="U283" s="14">
        <v>0.01</v>
      </c>
      <c r="V283" s="21">
        <f t="shared" si="208"/>
        <v>0.01</v>
      </c>
      <c r="W283" s="21">
        <f t="shared" si="209"/>
        <v>0.05</v>
      </c>
      <c r="X283" s="14">
        <v>-0.01</v>
      </c>
      <c r="Y283" s="21">
        <f t="shared" si="210"/>
        <v>0.04</v>
      </c>
      <c r="Z283" s="14">
        <v>0</v>
      </c>
      <c r="AA283" s="14">
        <v>0</v>
      </c>
      <c r="AB283" s="14">
        <v>0</v>
      </c>
      <c r="AC283" s="14">
        <v>0</v>
      </c>
      <c r="AD283" s="27">
        <f t="shared" si="211"/>
        <v>0</v>
      </c>
      <c r="AE283" s="27">
        <f t="shared" si="212"/>
        <v>0.04</v>
      </c>
      <c r="AF283" s="14">
        <v>0</v>
      </c>
      <c r="AG283" s="27">
        <f t="shared" si="213"/>
        <v>0.04</v>
      </c>
      <c r="AH283" s="14">
        <v>0</v>
      </c>
      <c r="AI283" s="27">
        <f t="shared" si="213"/>
        <v>0.04</v>
      </c>
      <c r="AJ283" s="14">
        <v>0</v>
      </c>
      <c r="AK283" s="14">
        <v>0</v>
      </c>
      <c r="AL283" s="14">
        <v>0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34">
        <f t="shared" si="214"/>
        <v>0</v>
      </c>
      <c r="AS283" s="34">
        <f t="shared" si="215"/>
        <v>0.04</v>
      </c>
    </row>
    <row r="284" spans="1:45" x14ac:dyDescent="0.25">
      <c r="A284" t="s">
        <v>186</v>
      </c>
      <c r="B284" s="14">
        <v>-0.01</v>
      </c>
      <c r="C284" s="14">
        <v>0</v>
      </c>
      <c r="D284" s="34"/>
      <c r="E284" s="14">
        <v>0</v>
      </c>
      <c r="F284" s="14">
        <f t="shared" si="203"/>
        <v>0</v>
      </c>
      <c r="G284" s="14">
        <f t="shared" si="204"/>
        <v>-0.01</v>
      </c>
      <c r="H284" s="14">
        <v>0</v>
      </c>
      <c r="I284" s="14">
        <f t="shared" si="205"/>
        <v>-0.01</v>
      </c>
      <c r="J284" s="14">
        <v>0</v>
      </c>
      <c r="K284" s="14">
        <f t="shared" si="205"/>
        <v>-0.01</v>
      </c>
      <c r="L284" s="14">
        <v>0</v>
      </c>
      <c r="M284" s="14">
        <f t="shared" si="205"/>
        <v>-0.01</v>
      </c>
      <c r="N284" s="14">
        <v>0</v>
      </c>
      <c r="O284" s="14">
        <f t="shared" si="205"/>
        <v>-0.01</v>
      </c>
      <c r="P284" s="14">
        <v>0</v>
      </c>
      <c r="Q284" s="14">
        <v>0</v>
      </c>
      <c r="R284" s="14">
        <f t="shared" si="206"/>
        <v>0</v>
      </c>
      <c r="S284" s="14">
        <f t="shared" si="207"/>
        <v>-0.01</v>
      </c>
      <c r="T284" s="14">
        <v>0</v>
      </c>
      <c r="U284" s="14">
        <v>0</v>
      </c>
      <c r="V284" s="21">
        <f t="shared" si="208"/>
        <v>0</v>
      </c>
      <c r="W284" s="21">
        <f t="shared" si="209"/>
        <v>-0.01</v>
      </c>
      <c r="X284" s="14">
        <v>0</v>
      </c>
      <c r="Y284" s="21">
        <f t="shared" si="210"/>
        <v>-0.01</v>
      </c>
      <c r="Z284" s="14">
        <v>0</v>
      </c>
      <c r="AA284" s="14">
        <v>0</v>
      </c>
      <c r="AB284" s="14">
        <v>0</v>
      </c>
      <c r="AC284" s="14">
        <v>0</v>
      </c>
      <c r="AD284" s="27">
        <f t="shared" si="211"/>
        <v>0</v>
      </c>
      <c r="AE284" s="27">
        <f t="shared" si="212"/>
        <v>-0.01</v>
      </c>
      <c r="AF284" s="14">
        <v>0</v>
      </c>
      <c r="AG284" s="27">
        <f t="shared" si="213"/>
        <v>-0.01</v>
      </c>
      <c r="AH284" s="14">
        <v>0</v>
      </c>
      <c r="AI284" s="27">
        <f t="shared" si="213"/>
        <v>-0.01</v>
      </c>
      <c r="AJ284" s="14">
        <v>0</v>
      </c>
      <c r="AK284" s="14">
        <v>0</v>
      </c>
      <c r="AL284" s="14">
        <v>0</v>
      </c>
      <c r="AM284" s="14">
        <v>0</v>
      </c>
      <c r="AN284" s="14">
        <v>0</v>
      </c>
      <c r="AO284" s="14">
        <v>0</v>
      </c>
      <c r="AP284" s="14">
        <v>0</v>
      </c>
      <c r="AQ284" s="14">
        <v>0</v>
      </c>
      <c r="AR284" s="34">
        <f t="shared" si="214"/>
        <v>0</v>
      </c>
      <c r="AS284" s="34">
        <f t="shared" si="215"/>
        <v>-0.01</v>
      </c>
    </row>
    <row r="285" spans="1:45" x14ac:dyDescent="0.25">
      <c r="A285" t="s">
        <v>188</v>
      </c>
      <c r="B285" s="14">
        <v>0</v>
      </c>
      <c r="C285" s="14">
        <v>0</v>
      </c>
      <c r="D285" s="34"/>
      <c r="E285" s="14">
        <v>0</v>
      </c>
      <c r="F285" s="14">
        <f t="shared" si="203"/>
        <v>0</v>
      </c>
      <c r="G285" s="14">
        <f t="shared" si="204"/>
        <v>0</v>
      </c>
      <c r="H285" s="14">
        <v>0</v>
      </c>
      <c r="I285" s="14">
        <f t="shared" si="205"/>
        <v>0</v>
      </c>
      <c r="J285" s="14">
        <v>0</v>
      </c>
      <c r="K285" s="14">
        <f t="shared" si="205"/>
        <v>0</v>
      </c>
      <c r="L285" s="14">
        <v>-0.01</v>
      </c>
      <c r="M285" s="14">
        <f t="shared" si="205"/>
        <v>-0.01</v>
      </c>
      <c r="N285" s="14">
        <v>0.01</v>
      </c>
      <c r="O285" s="14">
        <f t="shared" si="205"/>
        <v>0</v>
      </c>
      <c r="P285" s="14">
        <v>0</v>
      </c>
      <c r="Q285" s="14">
        <v>0</v>
      </c>
      <c r="R285" s="14">
        <f t="shared" si="206"/>
        <v>0</v>
      </c>
      <c r="S285" s="14">
        <f t="shared" si="207"/>
        <v>0</v>
      </c>
      <c r="T285" s="14">
        <v>0</v>
      </c>
      <c r="U285" s="14">
        <v>0</v>
      </c>
      <c r="V285" s="21">
        <f t="shared" si="208"/>
        <v>0</v>
      </c>
      <c r="W285" s="21">
        <f t="shared" si="209"/>
        <v>0</v>
      </c>
      <c r="X285" s="14">
        <v>0</v>
      </c>
      <c r="Y285" s="21">
        <f t="shared" si="210"/>
        <v>0</v>
      </c>
      <c r="Z285" s="14">
        <v>0</v>
      </c>
      <c r="AA285" s="14">
        <v>0</v>
      </c>
      <c r="AB285" s="14">
        <v>0</v>
      </c>
      <c r="AC285" s="14">
        <v>0</v>
      </c>
      <c r="AD285" s="27">
        <f t="shared" si="211"/>
        <v>0</v>
      </c>
      <c r="AE285" s="27">
        <f t="shared" si="212"/>
        <v>0</v>
      </c>
      <c r="AF285" s="14">
        <v>0</v>
      </c>
      <c r="AG285" s="27">
        <f t="shared" si="213"/>
        <v>0</v>
      </c>
      <c r="AH285" s="14">
        <v>0</v>
      </c>
      <c r="AI285" s="27">
        <f t="shared" si="213"/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34">
        <f t="shared" si="214"/>
        <v>0</v>
      </c>
      <c r="AS285" s="34">
        <f t="shared" si="215"/>
        <v>0</v>
      </c>
    </row>
    <row r="286" spans="1:45" x14ac:dyDescent="0.25">
      <c r="A286" t="s">
        <v>190</v>
      </c>
      <c r="B286" s="14">
        <v>0</v>
      </c>
      <c r="C286" s="14">
        <v>0</v>
      </c>
      <c r="D286" s="34"/>
      <c r="E286" s="14">
        <v>0</v>
      </c>
      <c r="F286" s="14">
        <f t="shared" si="203"/>
        <v>0</v>
      </c>
      <c r="G286" s="14">
        <f t="shared" si="204"/>
        <v>0</v>
      </c>
      <c r="H286" s="14">
        <v>0</v>
      </c>
      <c r="I286" s="14">
        <f t="shared" si="205"/>
        <v>0</v>
      </c>
      <c r="J286" s="14">
        <v>0.01</v>
      </c>
      <c r="K286" s="14">
        <f t="shared" si="205"/>
        <v>0.01</v>
      </c>
      <c r="L286" s="14">
        <v>0</v>
      </c>
      <c r="M286" s="14">
        <f t="shared" si="205"/>
        <v>0.01</v>
      </c>
      <c r="N286" s="14">
        <v>-0.01</v>
      </c>
      <c r="O286" s="14">
        <f t="shared" si="205"/>
        <v>0</v>
      </c>
      <c r="P286" s="14">
        <v>0</v>
      </c>
      <c r="Q286" s="14">
        <v>0</v>
      </c>
      <c r="R286" s="14">
        <f t="shared" si="206"/>
        <v>0</v>
      </c>
      <c r="S286" s="14">
        <f t="shared" si="207"/>
        <v>0</v>
      </c>
      <c r="T286" s="14">
        <v>0</v>
      </c>
      <c r="U286" s="14">
        <v>0.01</v>
      </c>
      <c r="V286" s="21">
        <f t="shared" si="208"/>
        <v>0.01</v>
      </c>
      <c r="W286" s="21">
        <f t="shared" si="209"/>
        <v>0.01</v>
      </c>
      <c r="X286" s="14">
        <v>0</v>
      </c>
      <c r="Y286" s="21">
        <f t="shared" si="210"/>
        <v>0.01</v>
      </c>
      <c r="Z286" s="14">
        <v>0.01</v>
      </c>
      <c r="AA286" s="14">
        <v>0</v>
      </c>
      <c r="AB286" s="14">
        <v>0</v>
      </c>
      <c r="AC286" s="14">
        <v>-0.02</v>
      </c>
      <c r="AD286" s="27">
        <f t="shared" si="211"/>
        <v>-0.01</v>
      </c>
      <c r="AE286" s="27">
        <f t="shared" si="212"/>
        <v>0</v>
      </c>
      <c r="AF286" s="14">
        <v>0</v>
      </c>
      <c r="AG286" s="27">
        <f t="shared" si="213"/>
        <v>0</v>
      </c>
      <c r="AH286" s="14">
        <v>0</v>
      </c>
      <c r="AI286" s="27">
        <f t="shared" si="213"/>
        <v>0</v>
      </c>
      <c r="AJ286" s="14">
        <v>-0.01</v>
      </c>
      <c r="AK286" s="14">
        <v>0</v>
      </c>
      <c r="AL286" s="14">
        <v>0</v>
      </c>
      <c r="AM286" s="14">
        <v>0</v>
      </c>
      <c r="AN286" s="14">
        <v>0</v>
      </c>
      <c r="AO286" s="14">
        <v>0</v>
      </c>
      <c r="AP286" s="14">
        <v>0.02</v>
      </c>
      <c r="AQ286" s="14">
        <v>0</v>
      </c>
      <c r="AR286" s="34">
        <f t="shared" si="214"/>
        <v>0.01</v>
      </c>
      <c r="AS286" s="34">
        <f t="shared" si="215"/>
        <v>0.01</v>
      </c>
    </row>
    <row r="287" spans="1:45" x14ac:dyDescent="0.25">
      <c r="A287" t="s">
        <v>142</v>
      </c>
      <c r="B287" s="14">
        <v>0.01</v>
      </c>
      <c r="C287" s="14">
        <v>0</v>
      </c>
      <c r="D287" s="34"/>
      <c r="E287" s="14">
        <v>0</v>
      </c>
      <c r="F287" s="14">
        <f t="shared" si="203"/>
        <v>0</v>
      </c>
      <c r="G287" s="14">
        <f t="shared" si="204"/>
        <v>0.01</v>
      </c>
      <c r="H287" s="14">
        <v>0</v>
      </c>
      <c r="I287" s="14">
        <f t="shared" si="205"/>
        <v>0.01</v>
      </c>
      <c r="J287" s="14">
        <v>0</v>
      </c>
      <c r="K287" s="14">
        <f t="shared" si="205"/>
        <v>0.01</v>
      </c>
      <c r="L287" s="14">
        <v>0</v>
      </c>
      <c r="M287" s="14">
        <f t="shared" si="205"/>
        <v>0.01</v>
      </c>
      <c r="N287" s="14">
        <v>0</v>
      </c>
      <c r="O287" s="14">
        <f t="shared" si="205"/>
        <v>0.01</v>
      </c>
      <c r="P287" s="14">
        <v>0</v>
      </c>
      <c r="Q287" s="14">
        <v>0</v>
      </c>
      <c r="R287" s="14">
        <f t="shared" si="206"/>
        <v>0</v>
      </c>
      <c r="S287" s="14">
        <f t="shared" si="207"/>
        <v>0.01</v>
      </c>
      <c r="T287" s="14">
        <v>0</v>
      </c>
      <c r="U287" s="14">
        <v>0</v>
      </c>
      <c r="V287" s="21">
        <f t="shared" si="208"/>
        <v>0</v>
      </c>
      <c r="W287" s="21">
        <f t="shared" si="209"/>
        <v>0.01</v>
      </c>
      <c r="X287" s="14">
        <v>0</v>
      </c>
      <c r="Y287" s="21">
        <f t="shared" si="210"/>
        <v>0.01</v>
      </c>
      <c r="Z287" s="14">
        <v>0</v>
      </c>
      <c r="AA287" s="14">
        <v>0</v>
      </c>
      <c r="AB287" s="14">
        <v>0</v>
      </c>
      <c r="AC287" s="14">
        <v>0</v>
      </c>
      <c r="AD287" s="27">
        <f t="shared" si="211"/>
        <v>0</v>
      </c>
      <c r="AE287" s="27">
        <f t="shared" si="212"/>
        <v>0.01</v>
      </c>
      <c r="AF287" s="14">
        <v>0</v>
      </c>
      <c r="AG287" s="27">
        <f t="shared" si="213"/>
        <v>0.01</v>
      </c>
      <c r="AH287" s="14">
        <v>0</v>
      </c>
      <c r="AI287" s="27">
        <f t="shared" si="213"/>
        <v>0.01</v>
      </c>
      <c r="AJ287" s="14">
        <v>0</v>
      </c>
      <c r="AK287" s="14">
        <v>0</v>
      </c>
      <c r="AL287" s="14">
        <v>0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34">
        <f t="shared" si="214"/>
        <v>0</v>
      </c>
      <c r="AS287" s="34">
        <f t="shared" si="215"/>
        <v>0.01</v>
      </c>
    </row>
    <row r="288" spans="1:45" x14ac:dyDescent="0.25">
      <c r="A288" t="s">
        <v>145</v>
      </c>
      <c r="B288" s="14">
        <v>0.03</v>
      </c>
      <c r="C288" s="14">
        <v>-0.02</v>
      </c>
      <c r="D288" s="34"/>
      <c r="E288" s="14">
        <v>0</v>
      </c>
      <c r="F288" s="14">
        <f t="shared" si="203"/>
        <v>-0.02</v>
      </c>
      <c r="G288" s="14">
        <f t="shared" si="204"/>
        <v>9.9999999999999985E-3</v>
      </c>
      <c r="H288" s="14">
        <v>0</v>
      </c>
      <c r="I288" s="14">
        <f t="shared" si="205"/>
        <v>9.9999999999999985E-3</v>
      </c>
      <c r="J288" s="14">
        <v>0</v>
      </c>
      <c r="K288" s="14">
        <f t="shared" si="205"/>
        <v>9.9999999999999985E-3</v>
      </c>
      <c r="L288" s="14">
        <v>0</v>
      </c>
      <c r="M288" s="14">
        <f t="shared" si="205"/>
        <v>9.9999999999999985E-3</v>
      </c>
      <c r="N288" s="14">
        <v>0</v>
      </c>
      <c r="O288" s="14">
        <f t="shared" si="205"/>
        <v>9.9999999999999985E-3</v>
      </c>
      <c r="P288" s="14">
        <v>0</v>
      </c>
      <c r="Q288" s="14">
        <v>0</v>
      </c>
      <c r="R288" s="14">
        <f t="shared" si="206"/>
        <v>0</v>
      </c>
      <c r="S288" s="14">
        <f t="shared" si="207"/>
        <v>9.9999999999999985E-3</v>
      </c>
      <c r="T288" s="14">
        <v>0</v>
      </c>
      <c r="U288" s="14">
        <v>0</v>
      </c>
      <c r="V288" s="21">
        <f t="shared" si="208"/>
        <v>0</v>
      </c>
      <c r="W288" s="21">
        <f t="shared" si="209"/>
        <v>9.9999999999999985E-3</v>
      </c>
      <c r="X288" s="14">
        <v>0</v>
      </c>
      <c r="Y288" s="21">
        <f t="shared" si="210"/>
        <v>9.9999999999999985E-3</v>
      </c>
      <c r="Z288" s="14">
        <v>0</v>
      </c>
      <c r="AA288" s="14">
        <v>0</v>
      </c>
      <c r="AB288" s="14">
        <v>0</v>
      </c>
      <c r="AC288" s="14">
        <v>0</v>
      </c>
      <c r="AD288" s="27">
        <f t="shared" si="211"/>
        <v>0</v>
      </c>
      <c r="AE288" s="27">
        <f t="shared" si="212"/>
        <v>9.9999999999999985E-3</v>
      </c>
      <c r="AF288" s="14">
        <v>0</v>
      </c>
      <c r="AG288" s="27">
        <f t="shared" si="213"/>
        <v>9.9999999999999985E-3</v>
      </c>
      <c r="AH288" s="14">
        <v>0</v>
      </c>
      <c r="AI288" s="27">
        <f t="shared" si="213"/>
        <v>9.9999999999999985E-3</v>
      </c>
      <c r="AJ288" s="14">
        <v>0</v>
      </c>
      <c r="AK288" s="14">
        <v>0</v>
      </c>
      <c r="AL288" s="14">
        <v>0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34">
        <f t="shared" si="214"/>
        <v>0</v>
      </c>
      <c r="AS288" s="34">
        <f t="shared" si="215"/>
        <v>9.9999999999999985E-3</v>
      </c>
    </row>
    <row r="289" spans="1:45" x14ac:dyDescent="0.25">
      <c r="A289" t="s">
        <v>148</v>
      </c>
      <c r="B289" s="14">
        <v>0.01</v>
      </c>
      <c r="C289" s="14">
        <v>-0.01</v>
      </c>
      <c r="D289" s="34"/>
      <c r="E289" s="14">
        <v>0</v>
      </c>
      <c r="F289" s="14">
        <f t="shared" si="203"/>
        <v>-0.01</v>
      </c>
      <c r="G289" s="14">
        <f t="shared" si="204"/>
        <v>0</v>
      </c>
      <c r="H289" s="14">
        <v>0</v>
      </c>
      <c r="I289" s="14">
        <f t="shared" si="205"/>
        <v>0</v>
      </c>
      <c r="J289" s="14">
        <v>0</v>
      </c>
      <c r="K289" s="14">
        <f t="shared" si="205"/>
        <v>0</v>
      </c>
      <c r="L289" s="14">
        <v>0</v>
      </c>
      <c r="M289" s="14">
        <f t="shared" si="205"/>
        <v>0</v>
      </c>
      <c r="N289" s="14">
        <v>0</v>
      </c>
      <c r="O289" s="14">
        <f t="shared" si="205"/>
        <v>0</v>
      </c>
      <c r="P289" s="14">
        <v>0</v>
      </c>
      <c r="Q289" s="14">
        <v>0</v>
      </c>
      <c r="R289" s="14">
        <f t="shared" si="206"/>
        <v>0</v>
      </c>
      <c r="S289" s="14">
        <f t="shared" si="207"/>
        <v>0</v>
      </c>
      <c r="T289" s="14">
        <v>0</v>
      </c>
      <c r="U289" s="14">
        <v>0</v>
      </c>
      <c r="V289" s="21">
        <f t="shared" si="208"/>
        <v>0</v>
      </c>
      <c r="W289" s="21">
        <f t="shared" si="209"/>
        <v>0</v>
      </c>
      <c r="X289" s="14">
        <v>0</v>
      </c>
      <c r="Y289" s="21">
        <f t="shared" si="210"/>
        <v>0</v>
      </c>
      <c r="Z289" s="14">
        <v>0</v>
      </c>
      <c r="AA289" s="14">
        <v>0</v>
      </c>
      <c r="AB289" s="14">
        <v>0</v>
      </c>
      <c r="AC289" s="14">
        <v>0</v>
      </c>
      <c r="AD289" s="27">
        <f t="shared" si="211"/>
        <v>0</v>
      </c>
      <c r="AE289" s="27">
        <f t="shared" si="212"/>
        <v>0</v>
      </c>
      <c r="AF289" s="14">
        <v>0</v>
      </c>
      <c r="AG289" s="27">
        <f t="shared" si="213"/>
        <v>0</v>
      </c>
      <c r="AH289" s="14">
        <v>0</v>
      </c>
      <c r="AI289" s="27">
        <f t="shared" si="213"/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34">
        <f t="shared" si="214"/>
        <v>0</v>
      </c>
      <c r="AS289" s="34">
        <f t="shared" si="215"/>
        <v>0</v>
      </c>
    </row>
    <row r="290" spans="1:45" x14ac:dyDescent="0.25">
      <c r="A290" t="s">
        <v>195</v>
      </c>
      <c r="B290" s="14">
        <v>-0.02</v>
      </c>
      <c r="C290" s="14">
        <v>0</v>
      </c>
      <c r="D290" s="34"/>
      <c r="E290" s="14">
        <v>0</v>
      </c>
      <c r="F290" s="14">
        <f t="shared" si="203"/>
        <v>0</v>
      </c>
      <c r="G290" s="14">
        <f t="shared" si="204"/>
        <v>-0.02</v>
      </c>
      <c r="H290" s="14">
        <v>-0.01</v>
      </c>
      <c r="I290" s="14">
        <f t="shared" si="205"/>
        <v>-0.03</v>
      </c>
      <c r="J290" s="14">
        <v>0</v>
      </c>
      <c r="K290" s="14">
        <f t="shared" si="205"/>
        <v>-0.03</v>
      </c>
      <c r="L290" s="14">
        <v>0.02</v>
      </c>
      <c r="M290" s="14">
        <f t="shared" si="205"/>
        <v>-9.9999999999999985E-3</v>
      </c>
      <c r="N290" s="14">
        <v>-0.01</v>
      </c>
      <c r="O290" s="14">
        <f t="shared" si="205"/>
        <v>-1.9999999999999997E-2</v>
      </c>
      <c r="P290" s="14">
        <v>0</v>
      </c>
      <c r="Q290" s="14">
        <v>0</v>
      </c>
      <c r="R290" s="14">
        <f t="shared" si="206"/>
        <v>0</v>
      </c>
      <c r="S290" s="14">
        <f t="shared" si="207"/>
        <v>-1.9999999999999997E-2</v>
      </c>
      <c r="T290" s="14">
        <v>0</v>
      </c>
      <c r="U290" s="14">
        <v>-0.01</v>
      </c>
      <c r="V290" s="21">
        <f t="shared" si="208"/>
        <v>-0.01</v>
      </c>
      <c r="W290" s="21">
        <f t="shared" si="209"/>
        <v>-0.03</v>
      </c>
      <c r="X290" s="14">
        <v>0.03</v>
      </c>
      <c r="Y290" s="21">
        <f t="shared" si="210"/>
        <v>0</v>
      </c>
      <c r="Z290" s="14">
        <v>0.02</v>
      </c>
      <c r="AA290" s="14">
        <v>0</v>
      </c>
      <c r="AB290" s="14">
        <v>0</v>
      </c>
      <c r="AC290" s="14">
        <v>-0.03</v>
      </c>
      <c r="AD290" s="27">
        <f t="shared" si="211"/>
        <v>-9.9999999999999985E-3</v>
      </c>
      <c r="AE290" s="27">
        <f t="shared" si="212"/>
        <v>-9.9999999999999985E-3</v>
      </c>
      <c r="AF290" s="14">
        <v>-0.01</v>
      </c>
      <c r="AG290" s="27">
        <f t="shared" si="213"/>
        <v>-1.9999999999999997E-2</v>
      </c>
      <c r="AH290" s="14">
        <v>0</v>
      </c>
      <c r="AI290" s="27">
        <f t="shared" si="213"/>
        <v>-1.9999999999999997E-2</v>
      </c>
      <c r="AJ290" s="14">
        <v>-0.02</v>
      </c>
      <c r="AK290" s="14">
        <v>0</v>
      </c>
      <c r="AL290" s="14">
        <v>0</v>
      </c>
      <c r="AM290" s="14">
        <v>0</v>
      </c>
      <c r="AN290" s="14">
        <v>0</v>
      </c>
      <c r="AO290" s="14">
        <v>0</v>
      </c>
      <c r="AP290" s="14">
        <v>0.01</v>
      </c>
      <c r="AQ290" s="14">
        <v>0</v>
      </c>
      <c r="AR290" s="34">
        <f t="shared" si="214"/>
        <v>-0.01</v>
      </c>
      <c r="AS290" s="34">
        <f t="shared" si="215"/>
        <v>-0.03</v>
      </c>
    </row>
    <row r="291" spans="1:45" x14ac:dyDescent="0.25">
      <c r="A291" t="s">
        <v>95</v>
      </c>
      <c r="B291" s="14">
        <v>0.02</v>
      </c>
      <c r="C291" s="14">
        <v>-0.01</v>
      </c>
      <c r="D291" s="34"/>
      <c r="E291" s="14">
        <v>0.01</v>
      </c>
      <c r="F291" s="14">
        <f t="shared" si="203"/>
        <v>0</v>
      </c>
      <c r="G291" s="14">
        <f t="shared" si="204"/>
        <v>0.02</v>
      </c>
      <c r="H291" s="14">
        <v>-0.01</v>
      </c>
      <c r="I291" s="14">
        <f t="shared" si="205"/>
        <v>0.01</v>
      </c>
      <c r="J291" s="14">
        <v>0.01</v>
      </c>
      <c r="K291" s="14">
        <f t="shared" si="205"/>
        <v>0.02</v>
      </c>
      <c r="L291" s="14">
        <v>-0.01</v>
      </c>
      <c r="M291" s="14">
        <f t="shared" si="205"/>
        <v>0.01</v>
      </c>
      <c r="N291" s="14">
        <v>0</v>
      </c>
      <c r="O291" s="14">
        <f t="shared" si="205"/>
        <v>0.01</v>
      </c>
      <c r="P291" s="14">
        <v>0</v>
      </c>
      <c r="Q291" s="14">
        <v>0.01</v>
      </c>
      <c r="R291" s="14">
        <f t="shared" si="206"/>
        <v>0.01</v>
      </c>
      <c r="S291" s="14">
        <f t="shared" si="207"/>
        <v>0.02</v>
      </c>
      <c r="T291" s="14">
        <v>0.01</v>
      </c>
      <c r="U291" s="14">
        <v>-0.01</v>
      </c>
      <c r="V291" s="21">
        <f t="shared" si="208"/>
        <v>0</v>
      </c>
      <c r="W291" s="21">
        <f t="shared" si="209"/>
        <v>0.02</v>
      </c>
      <c r="X291" s="14">
        <v>-0.01</v>
      </c>
      <c r="Y291" s="21">
        <f t="shared" si="210"/>
        <v>0.01</v>
      </c>
      <c r="Z291" s="14">
        <v>-0.01</v>
      </c>
      <c r="AA291" s="14">
        <v>0</v>
      </c>
      <c r="AB291" s="14">
        <v>0</v>
      </c>
      <c r="AC291" s="14">
        <v>0.01</v>
      </c>
      <c r="AD291" s="27">
        <f t="shared" si="211"/>
        <v>0</v>
      </c>
      <c r="AE291" s="27">
        <f t="shared" si="212"/>
        <v>0.01</v>
      </c>
      <c r="AF291" s="14">
        <v>0</v>
      </c>
      <c r="AG291" s="27">
        <f t="shared" si="213"/>
        <v>0.01</v>
      </c>
      <c r="AH291" s="14">
        <v>0</v>
      </c>
      <c r="AI291" s="27">
        <f t="shared" si="213"/>
        <v>0.01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34">
        <f t="shared" si="214"/>
        <v>0</v>
      </c>
      <c r="AS291" s="34">
        <f t="shared" si="215"/>
        <v>0.01</v>
      </c>
    </row>
    <row r="292" spans="1:45" x14ac:dyDescent="0.25">
      <c r="A292" t="s">
        <v>66</v>
      </c>
      <c r="B292" s="14">
        <v>0.02</v>
      </c>
      <c r="C292" s="14">
        <v>-0.02</v>
      </c>
      <c r="D292" s="34"/>
      <c r="E292" s="14">
        <v>0</v>
      </c>
      <c r="F292" s="14">
        <f t="shared" si="203"/>
        <v>-0.02</v>
      </c>
      <c r="G292" s="14">
        <f t="shared" si="204"/>
        <v>0</v>
      </c>
      <c r="H292" s="14">
        <v>0</v>
      </c>
      <c r="I292" s="14">
        <f t="shared" si="205"/>
        <v>0</v>
      </c>
      <c r="J292" s="14">
        <v>0</v>
      </c>
      <c r="K292" s="14">
        <f t="shared" si="205"/>
        <v>0</v>
      </c>
      <c r="L292" s="14">
        <v>0</v>
      </c>
      <c r="M292" s="14">
        <f t="shared" si="205"/>
        <v>0</v>
      </c>
      <c r="N292" s="14">
        <v>0</v>
      </c>
      <c r="O292" s="14">
        <f t="shared" si="205"/>
        <v>0</v>
      </c>
      <c r="P292" s="14">
        <v>0</v>
      </c>
      <c r="Q292" s="14">
        <v>0</v>
      </c>
      <c r="R292" s="14">
        <f t="shared" si="206"/>
        <v>0</v>
      </c>
      <c r="S292" s="14">
        <f t="shared" si="207"/>
        <v>0</v>
      </c>
      <c r="T292" s="14">
        <v>0</v>
      </c>
      <c r="U292" s="14">
        <v>0</v>
      </c>
      <c r="V292" s="21">
        <f t="shared" si="208"/>
        <v>0</v>
      </c>
      <c r="W292" s="21">
        <f t="shared" si="209"/>
        <v>0</v>
      </c>
      <c r="X292" s="14">
        <v>0</v>
      </c>
      <c r="Y292" s="21">
        <f t="shared" si="210"/>
        <v>0</v>
      </c>
      <c r="Z292" s="14">
        <v>0</v>
      </c>
      <c r="AA292" s="14">
        <v>0</v>
      </c>
      <c r="AB292" s="14">
        <v>0</v>
      </c>
      <c r="AC292" s="14">
        <v>0</v>
      </c>
      <c r="AD292" s="27">
        <f t="shared" si="211"/>
        <v>0</v>
      </c>
      <c r="AE292" s="27">
        <f t="shared" si="212"/>
        <v>0</v>
      </c>
      <c r="AF292" s="14">
        <v>0</v>
      </c>
      <c r="AG292" s="27">
        <f t="shared" si="213"/>
        <v>0</v>
      </c>
      <c r="AH292" s="14">
        <v>0</v>
      </c>
      <c r="AI292" s="27">
        <f t="shared" si="213"/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34">
        <f t="shared" si="214"/>
        <v>0</v>
      </c>
      <c r="AS292" s="34">
        <f t="shared" si="215"/>
        <v>0</v>
      </c>
    </row>
    <row r="293" spans="1:45" x14ac:dyDescent="0.25">
      <c r="A293" t="s">
        <v>67</v>
      </c>
      <c r="B293" s="14">
        <v>-0.02</v>
      </c>
      <c r="C293" s="14">
        <v>0.01</v>
      </c>
      <c r="D293" s="34"/>
      <c r="E293" s="14">
        <v>0</v>
      </c>
      <c r="F293" s="14">
        <f t="shared" si="203"/>
        <v>0.01</v>
      </c>
      <c r="G293" s="14">
        <f t="shared" si="204"/>
        <v>-0.01</v>
      </c>
      <c r="H293" s="14">
        <v>0</v>
      </c>
      <c r="I293" s="14">
        <f t="shared" si="205"/>
        <v>-0.01</v>
      </c>
      <c r="J293" s="14">
        <v>0</v>
      </c>
      <c r="K293" s="14">
        <f t="shared" si="205"/>
        <v>-0.01</v>
      </c>
      <c r="L293" s="14">
        <v>0</v>
      </c>
      <c r="M293" s="14">
        <f t="shared" si="205"/>
        <v>-0.01</v>
      </c>
      <c r="N293" s="14">
        <v>0</v>
      </c>
      <c r="O293" s="14">
        <f t="shared" si="205"/>
        <v>-0.01</v>
      </c>
      <c r="P293" s="14">
        <v>0</v>
      </c>
      <c r="Q293" s="14">
        <v>0</v>
      </c>
      <c r="R293" s="14">
        <f t="shared" si="206"/>
        <v>0</v>
      </c>
      <c r="S293" s="14">
        <f t="shared" si="207"/>
        <v>-0.01</v>
      </c>
      <c r="T293" s="14">
        <v>0</v>
      </c>
      <c r="U293" s="14">
        <v>0</v>
      </c>
      <c r="V293" s="21">
        <f t="shared" si="208"/>
        <v>0</v>
      </c>
      <c r="W293" s="21">
        <f t="shared" si="209"/>
        <v>-0.01</v>
      </c>
      <c r="X293" s="14">
        <v>0</v>
      </c>
      <c r="Y293" s="21">
        <f t="shared" si="210"/>
        <v>-0.01</v>
      </c>
      <c r="Z293" s="14">
        <v>0</v>
      </c>
      <c r="AA293" s="14">
        <v>0</v>
      </c>
      <c r="AB293" s="14">
        <v>0</v>
      </c>
      <c r="AC293" s="14">
        <v>0</v>
      </c>
      <c r="AD293" s="27">
        <f t="shared" si="211"/>
        <v>0</v>
      </c>
      <c r="AE293" s="27">
        <f t="shared" si="212"/>
        <v>-0.01</v>
      </c>
      <c r="AF293" s="14">
        <v>0</v>
      </c>
      <c r="AG293" s="27">
        <f t="shared" si="213"/>
        <v>-0.01</v>
      </c>
      <c r="AH293" s="14">
        <v>0</v>
      </c>
      <c r="AI293" s="27">
        <f t="shared" si="213"/>
        <v>-0.01</v>
      </c>
      <c r="AJ293" s="14">
        <v>0</v>
      </c>
      <c r="AK293" s="14">
        <v>0</v>
      </c>
      <c r="AL293" s="14">
        <v>0</v>
      </c>
      <c r="AM293" s="14">
        <v>0</v>
      </c>
      <c r="AN293" s="14">
        <v>0</v>
      </c>
      <c r="AO293" s="14">
        <v>0</v>
      </c>
      <c r="AP293" s="14">
        <v>0</v>
      </c>
      <c r="AQ293" s="14">
        <v>0</v>
      </c>
      <c r="AR293" s="34">
        <f t="shared" si="214"/>
        <v>0</v>
      </c>
      <c r="AS293" s="34">
        <f t="shared" si="215"/>
        <v>-0.01</v>
      </c>
    </row>
    <row r="294" spans="1:45" x14ac:dyDescent="0.25">
      <c r="A294" t="s">
        <v>68</v>
      </c>
      <c r="B294" s="14">
        <v>-0.01</v>
      </c>
      <c r="C294" s="14">
        <v>0</v>
      </c>
      <c r="D294" s="34"/>
      <c r="E294" s="14">
        <v>0</v>
      </c>
      <c r="F294" s="14">
        <f t="shared" si="203"/>
        <v>0</v>
      </c>
      <c r="G294" s="14">
        <f t="shared" si="204"/>
        <v>-0.01</v>
      </c>
      <c r="H294" s="14">
        <v>0.01</v>
      </c>
      <c r="I294" s="14">
        <f t="shared" si="205"/>
        <v>0</v>
      </c>
      <c r="J294" s="14">
        <v>0</v>
      </c>
      <c r="K294" s="14">
        <f t="shared" si="205"/>
        <v>0</v>
      </c>
      <c r="L294" s="14">
        <v>0</v>
      </c>
      <c r="M294" s="14">
        <f t="shared" si="205"/>
        <v>0</v>
      </c>
      <c r="N294" s="14">
        <v>-0.01</v>
      </c>
      <c r="O294" s="14">
        <f t="shared" si="205"/>
        <v>-0.01</v>
      </c>
      <c r="P294" s="14">
        <v>0</v>
      </c>
      <c r="Q294" s="14">
        <v>0</v>
      </c>
      <c r="R294" s="14">
        <f t="shared" si="206"/>
        <v>0</v>
      </c>
      <c r="S294" s="14">
        <f t="shared" si="207"/>
        <v>-0.01</v>
      </c>
      <c r="T294" s="14">
        <v>0</v>
      </c>
      <c r="U294" s="14">
        <v>0</v>
      </c>
      <c r="V294" s="21">
        <f t="shared" si="208"/>
        <v>0</v>
      </c>
      <c r="W294" s="21">
        <f t="shared" si="209"/>
        <v>-0.01</v>
      </c>
      <c r="X294" s="14">
        <v>0</v>
      </c>
      <c r="Y294" s="21">
        <f t="shared" si="210"/>
        <v>-0.01</v>
      </c>
      <c r="Z294" s="14">
        <v>0</v>
      </c>
      <c r="AA294" s="14">
        <v>0</v>
      </c>
      <c r="AB294" s="14">
        <v>0</v>
      </c>
      <c r="AC294" s="14">
        <v>0.01</v>
      </c>
      <c r="AD294" s="27">
        <f t="shared" si="211"/>
        <v>0.01</v>
      </c>
      <c r="AE294" s="27">
        <f t="shared" si="212"/>
        <v>0</v>
      </c>
      <c r="AF294" s="14">
        <v>-0.01</v>
      </c>
      <c r="AG294" s="27">
        <f t="shared" si="213"/>
        <v>-0.01</v>
      </c>
      <c r="AH294" s="14">
        <v>0</v>
      </c>
      <c r="AI294" s="27">
        <f t="shared" si="213"/>
        <v>-0.01</v>
      </c>
      <c r="AJ294" s="14">
        <v>0</v>
      </c>
      <c r="AK294" s="14">
        <v>0</v>
      </c>
      <c r="AL294" s="14">
        <v>0</v>
      </c>
      <c r="AM294" s="14">
        <v>0</v>
      </c>
      <c r="AN294" s="14">
        <v>0</v>
      </c>
      <c r="AO294" s="14">
        <v>0</v>
      </c>
      <c r="AP294" s="14">
        <v>0.01</v>
      </c>
      <c r="AQ294" s="14">
        <v>0</v>
      </c>
      <c r="AR294" s="34">
        <f t="shared" si="214"/>
        <v>0.01</v>
      </c>
      <c r="AS294" s="34">
        <f t="shared" si="215"/>
        <v>0</v>
      </c>
    </row>
    <row r="295" spans="1:45" x14ac:dyDescent="0.25">
      <c r="A295" t="s">
        <v>197</v>
      </c>
      <c r="B295" s="14">
        <v>0.02</v>
      </c>
      <c r="C295" s="14">
        <v>-0.01</v>
      </c>
      <c r="D295" s="34"/>
      <c r="E295" s="14">
        <v>0</v>
      </c>
      <c r="F295" s="14">
        <f t="shared" si="203"/>
        <v>-0.01</v>
      </c>
      <c r="G295" s="14">
        <f t="shared" si="204"/>
        <v>0.01</v>
      </c>
      <c r="H295" s="14">
        <v>0</v>
      </c>
      <c r="I295" s="14">
        <f t="shared" si="205"/>
        <v>0.01</v>
      </c>
      <c r="J295" s="14">
        <v>0</v>
      </c>
      <c r="K295" s="14">
        <f t="shared" si="205"/>
        <v>0.01</v>
      </c>
      <c r="L295" s="14">
        <v>-0.01</v>
      </c>
      <c r="M295" s="14">
        <f t="shared" si="205"/>
        <v>0</v>
      </c>
      <c r="N295" s="14">
        <v>0.01</v>
      </c>
      <c r="O295" s="14">
        <f t="shared" si="205"/>
        <v>0.01</v>
      </c>
      <c r="P295" s="14">
        <v>0</v>
      </c>
      <c r="Q295" s="14">
        <v>0</v>
      </c>
      <c r="R295" s="14">
        <f t="shared" si="206"/>
        <v>0</v>
      </c>
      <c r="S295" s="14">
        <f t="shared" si="207"/>
        <v>0.01</v>
      </c>
      <c r="T295" s="14">
        <v>0</v>
      </c>
      <c r="U295" s="14">
        <v>0.01</v>
      </c>
      <c r="V295" s="21">
        <f t="shared" si="208"/>
        <v>0.01</v>
      </c>
      <c r="W295" s="21">
        <f t="shared" si="209"/>
        <v>0.02</v>
      </c>
      <c r="X295" s="14">
        <v>-0.02</v>
      </c>
      <c r="Y295" s="21">
        <f t="shared" si="210"/>
        <v>0</v>
      </c>
      <c r="Z295" s="14">
        <v>-0.01</v>
      </c>
      <c r="AA295" s="14">
        <v>0</v>
      </c>
      <c r="AB295" s="14">
        <v>0</v>
      </c>
      <c r="AC295" s="14">
        <v>0.01</v>
      </c>
      <c r="AD295" s="27">
        <f t="shared" si="211"/>
        <v>0</v>
      </c>
      <c r="AE295" s="27">
        <f t="shared" si="212"/>
        <v>0</v>
      </c>
      <c r="AF295" s="14">
        <v>0.01</v>
      </c>
      <c r="AG295" s="27">
        <f t="shared" si="213"/>
        <v>0.01</v>
      </c>
      <c r="AH295" s="14">
        <v>0.01</v>
      </c>
      <c r="AI295" s="27">
        <f t="shared" si="213"/>
        <v>0.02</v>
      </c>
      <c r="AJ295" s="14">
        <v>0.02</v>
      </c>
      <c r="AK295" s="14">
        <v>0</v>
      </c>
      <c r="AL295" s="14">
        <v>0</v>
      </c>
      <c r="AM295" s="14">
        <v>0</v>
      </c>
      <c r="AN295" s="14">
        <v>0</v>
      </c>
      <c r="AO295" s="14">
        <v>0</v>
      </c>
      <c r="AP295" s="14">
        <v>-0.04</v>
      </c>
      <c r="AQ295" s="14">
        <v>0</v>
      </c>
      <c r="AR295" s="34">
        <f t="shared" si="214"/>
        <v>-0.02</v>
      </c>
      <c r="AS295" s="34">
        <f t="shared" si="215"/>
        <v>0</v>
      </c>
    </row>
    <row r="296" spans="1:45" x14ac:dyDescent="0.25">
      <c r="A296" t="s">
        <v>96</v>
      </c>
      <c r="B296" s="14">
        <v>-2107.56</v>
      </c>
      <c r="C296" s="14">
        <v>1483.29</v>
      </c>
      <c r="D296" s="34"/>
      <c r="E296" s="14">
        <v>0</v>
      </c>
      <c r="F296" s="14">
        <f t="shared" si="203"/>
        <v>1483.29</v>
      </c>
      <c r="G296" s="14">
        <f t="shared" si="204"/>
        <v>-624.27</v>
      </c>
      <c r="H296" s="14">
        <v>0</v>
      </c>
      <c r="I296" s="14">
        <f t="shared" si="205"/>
        <v>-624.27</v>
      </c>
      <c r="J296" s="14">
        <v>0</v>
      </c>
      <c r="K296" s="14">
        <f t="shared" si="205"/>
        <v>-624.27</v>
      </c>
      <c r="L296" s="14">
        <v>0</v>
      </c>
      <c r="M296" s="14">
        <f t="shared" si="205"/>
        <v>-624.27</v>
      </c>
      <c r="N296" s="14">
        <v>0</v>
      </c>
      <c r="O296" s="14">
        <f t="shared" si="205"/>
        <v>-624.27</v>
      </c>
      <c r="P296" s="14">
        <v>0</v>
      </c>
      <c r="Q296" s="14">
        <v>0</v>
      </c>
      <c r="R296" s="14">
        <f t="shared" si="206"/>
        <v>0</v>
      </c>
      <c r="S296" s="14">
        <f t="shared" si="207"/>
        <v>-624.27</v>
      </c>
      <c r="T296" s="14">
        <v>0</v>
      </c>
      <c r="U296" s="14">
        <v>0</v>
      </c>
      <c r="V296" s="21">
        <f t="shared" si="208"/>
        <v>0</v>
      </c>
      <c r="W296" s="21">
        <f t="shared" si="209"/>
        <v>-624.27</v>
      </c>
      <c r="X296" s="14">
        <v>0</v>
      </c>
      <c r="Y296" s="21">
        <f t="shared" si="210"/>
        <v>-624.27</v>
      </c>
      <c r="Z296" s="14">
        <v>0</v>
      </c>
      <c r="AA296" s="14">
        <v>0</v>
      </c>
      <c r="AB296" s="14">
        <v>0</v>
      </c>
      <c r="AC296" s="14">
        <v>0</v>
      </c>
      <c r="AD296" s="27">
        <f t="shared" si="211"/>
        <v>0</v>
      </c>
      <c r="AE296" s="27">
        <f t="shared" si="212"/>
        <v>-624.27</v>
      </c>
      <c r="AF296" s="14">
        <v>0</v>
      </c>
      <c r="AG296" s="27">
        <f t="shared" si="213"/>
        <v>-624.27</v>
      </c>
      <c r="AH296" s="14">
        <v>0</v>
      </c>
      <c r="AI296" s="27">
        <f t="shared" si="213"/>
        <v>-624.27</v>
      </c>
      <c r="AJ296" s="14">
        <v>0</v>
      </c>
      <c r="AK296" s="14">
        <v>0</v>
      </c>
      <c r="AL296" s="14">
        <v>0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34">
        <f t="shared" si="214"/>
        <v>0</v>
      </c>
      <c r="AS296" s="34">
        <f t="shared" si="215"/>
        <v>-624.27</v>
      </c>
    </row>
    <row r="297" spans="1:45" x14ac:dyDescent="0.25">
      <c r="A297" t="s">
        <v>198</v>
      </c>
      <c r="B297" s="14">
        <v>-0.06</v>
      </c>
      <c r="C297" s="14">
        <v>0.01</v>
      </c>
      <c r="D297" s="34"/>
      <c r="E297" s="14">
        <v>0</v>
      </c>
      <c r="F297" s="14">
        <f t="shared" si="203"/>
        <v>0.01</v>
      </c>
      <c r="G297" s="14">
        <f t="shared" si="204"/>
        <v>-4.9999999999999996E-2</v>
      </c>
      <c r="H297" s="14">
        <v>0</v>
      </c>
      <c r="I297" s="14">
        <f t="shared" si="205"/>
        <v>-4.9999999999999996E-2</v>
      </c>
      <c r="J297" s="14">
        <v>0</v>
      </c>
      <c r="K297" s="14">
        <f t="shared" si="205"/>
        <v>-4.9999999999999996E-2</v>
      </c>
      <c r="L297" s="14">
        <v>0</v>
      </c>
      <c r="M297" s="14">
        <f t="shared" si="205"/>
        <v>-4.9999999999999996E-2</v>
      </c>
      <c r="N297" s="14">
        <v>0</v>
      </c>
      <c r="O297" s="14">
        <f t="shared" si="205"/>
        <v>-4.9999999999999996E-2</v>
      </c>
      <c r="P297" s="14">
        <v>0</v>
      </c>
      <c r="Q297" s="14">
        <v>0</v>
      </c>
      <c r="R297" s="14">
        <f t="shared" si="206"/>
        <v>0</v>
      </c>
      <c r="S297" s="14">
        <f t="shared" si="207"/>
        <v>-4.9999999999999996E-2</v>
      </c>
      <c r="T297" s="14">
        <v>0</v>
      </c>
      <c r="U297" s="14">
        <v>0</v>
      </c>
      <c r="V297" s="21">
        <f t="shared" si="208"/>
        <v>0</v>
      </c>
      <c r="W297" s="21">
        <f t="shared" si="209"/>
        <v>-4.9999999999999996E-2</v>
      </c>
      <c r="X297" s="14">
        <v>0</v>
      </c>
      <c r="Y297" s="21">
        <f t="shared" si="210"/>
        <v>-4.9999999999999996E-2</v>
      </c>
      <c r="Z297" s="14">
        <v>0</v>
      </c>
      <c r="AA297" s="14">
        <v>0</v>
      </c>
      <c r="AB297" s="14">
        <v>0</v>
      </c>
      <c r="AC297" s="14">
        <v>0</v>
      </c>
      <c r="AD297" s="27">
        <f t="shared" si="211"/>
        <v>0</v>
      </c>
      <c r="AE297" s="27">
        <f t="shared" si="212"/>
        <v>-4.9999999999999996E-2</v>
      </c>
      <c r="AF297" s="14">
        <v>0</v>
      </c>
      <c r="AG297" s="27">
        <f t="shared" si="213"/>
        <v>-4.9999999999999996E-2</v>
      </c>
      <c r="AH297" s="14">
        <v>0</v>
      </c>
      <c r="AI297" s="27">
        <f t="shared" si="213"/>
        <v>-4.9999999999999996E-2</v>
      </c>
      <c r="AJ297" s="14">
        <v>0</v>
      </c>
      <c r="AK297" s="14">
        <v>0</v>
      </c>
      <c r="AL297" s="14">
        <v>0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34">
        <f t="shared" si="214"/>
        <v>0</v>
      </c>
      <c r="AS297" s="34">
        <f t="shared" si="215"/>
        <v>-4.9999999999999996E-2</v>
      </c>
    </row>
    <row r="298" spans="1:45" x14ac:dyDescent="0.25">
      <c r="A298" t="s">
        <v>97</v>
      </c>
      <c r="B298" s="14">
        <v>5158.95</v>
      </c>
      <c r="C298" s="14">
        <v>-3630.86</v>
      </c>
      <c r="D298" s="34"/>
      <c r="E298" s="14">
        <v>-0.83</v>
      </c>
      <c r="F298" s="14">
        <f t="shared" si="203"/>
        <v>-3631.69</v>
      </c>
      <c r="G298" s="14">
        <f t="shared" si="204"/>
        <v>1527.2599999999998</v>
      </c>
      <c r="H298" s="14">
        <v>-2.85</v>
      </c>
      <c r="I298" s="14">
        <f t="shared" si="205"/>
        <v>1524.4099999999999</v>
      </c>
      <c r="J298" s="14">
        <v>9.8800000000000008</v>
      </c>
      <c r="K298" s="14">
        <f t="shared" si="205"/>
        <v>1534.29</v>
      </c>
      <c r="L298" s="14">
        <v>4.46</v>
      </c>
      <c r="M298" s="14">
        <f t="shared" si="205"/>
        <v>1538.75</v>
      </c>
      <c r="N298" s="14">
        <v>6.87</v>
      </c>
      <c r="O298" s="14">
        <f t="shared" si="205"/>
        <v>1545.62</v>
      </c>
      <c r="P298" s="14">
        <v>0</v>
      </c>
      <c r="Q298" s="14">
        <v>-5.8</v>
      </c>
      <c r="R298" s="14">
        <f t="shared" si="206"/>
        <v>-5.8</v>
      </c>
      <c r="S298" s="14">
        <f t="shared" si="207"/>
        <v>1539.82</v>
      </c>
      <c r="T298" s="14">
        <v>0</v>
      </c>
      <c r="U298" s="14">
        <v>-2.96</v>
      </c>
      <c r="V298" s="21">
        <f t="shared" si="208"/>
        <v>-2.96</v>
      </c>
      <c r="W298" s="21">
        <f t="shared" si="209"/>
        <v>1536.86</v>
      </c>
      <c r="X298" s="14">
        <v>0</v>
      </c>
      <c r="Y298" s="21">
        <f t="shared" si="210"/>
        <v>1536.86</v>
      </c>
      <c r="Z298" s="14">
        <v>0.01</v>
      </c>
      <c r="AA298" s="14">
        <v>0</v>
      </c>
      <c r="AB298" s="14">
        <v>0</v>
      </c>
      <c r="AC298" s="14">
        <v>11.88</v>
      </c>
      <c r="AD298" s="27">
        <f t="shared" si="211"/>
        <v>11.89</v>
      </c>
      <c r="AE298" s="27">
        <f t="shared" si="212"/>
        <v>1548.75</v>
      </c>
      <c r="AF298" s="14">
        <v>9.1999999999999993</v>
      </c>
      <c r="AG298" s="27">
        <f t="shared" si="213"/>
        <v>1557.95</v>
      </c>
      <c r="AH298" s="14">
        <v>-27.13</v>
      </c>
      <c r="AI298" s="27">
        <f t="shared" si="213"/>
        <v>1530.82</v>
      </c>
      <c r="AJ298" s="14">
        <v>-0.02</v>
      </c>
      <c r="AK298" s="14">
        <v>0</v>
      </c>
      <c r="AL298" s="14">
        <v>0</v>
      </c>
      <c r="AM298" s="14">
        <v>0</v>
      </c>
      <c r="AN298" s="14">
        <v>3133.36</v>
      </c>
      <c r="AO298" s="14">
        <v>-2205.2399999999998</v>
      </c>
      <c r="AP298" s="14">
        <v>-8.4600000000000009</v>
      </c>
      <c r="AQ298" s="14">
        <v>0</v>
      </c>
      <c r="AR298" s="34">
        <f t="shared" si="214"/>
        <v>919.64000000000033</v>
      </c>
      <c r="AS298" s="34">
        <f t="shared" si="215"/>
        <v>2450.46</v>
      </c>
    </row>
    <row r="299" spans="1:45" x14ac:dyDescent="0.25">
      <c r="A299" t="s">
        <v>208</v>
      </c>
      <c r="B299" s="14">
        <v>-14739.85</v>
      </c>
      <c r="C299" s="14">
        <v>7463.22</v>
      </c>
      <c r="D299" s="34"/>
      <c r="E299" s="14">
        <v>3.98</v>
      </c>
      <c r="F299" s="14">
        <f t="shared" si="203"/>
        <v>7467.2</v>
      </c>
      <c r="G299" s="14">
        <f t="shared" si="204"/>
        <v>-7272.6500000000005</v>
      </c>
      <c r="H299" s="14">
        <v>13.56</v>
      </c>
      <c r="I299" s="14">
        <f t="shared" si="205"/>
        <v>-7259.09</v>
      </c>
      <c r="J299" s="14">
        <v>-47.05</v>
      </c>
      <c r="K299" s="14">
        <f t="shared" si="205"/>
        <v>-7306.14</v>
      </c>
      <c r="L299" s="14">
        <v>-21.26</v>
      </c>
      <c r="M299" s="14">
        <f t="shared" si="205"/>
        <v>-7327.4000000000005</v>
      </c>
      <c r="N299" s="14">
        <v>-32.700000000000003</v>
      </c>
      <c r="O299" s="14">
        <f t="shared" si="205"/>
        <v>-7360.1</v>
      </c>
      <c r="P299" s="14">
        <v>0</v>
      </c>
      <c r="Q299" s="14">
        <v>27.64</v>
      </c>
      <c r="R299" s="14">
        <f t="shared" si="206"/>
        <v>27.64</v>
      </c>
      <c r="S299" s="14">
        <f t="shared" si="207"/>
        <v>-7332.46</v>
      </c>
      <c r="T299" s="14">
        <v>0</v>
      </c>
      <c r="U299" s="14">
        <v>14.09</v>
      </c>
      <c r="V299" s="21">
        <f t="shared" si="208"/>
        <v>14.09</v>
      </c>
      <c r="W299" s="21">
        <f t="shared" si="209"/>
        <v>-7318.37</v>
      </c>
      <c r="X299" s="14">
        <v>0</v>
      </c>
      <c r="Y299" s="21">
        <f t="shared" si="210"/>
        <v>-7318.37</v>
      </c>
      <c r="Z299" s="14">
        <v>-0.01</v>
      </c>
      <c r="AA299" s="14">
        <v>0</v>
      </c>
      <c r="AB299" s="14">
        <v>0</v>
      </c>
      <c r="AC299" s="14">
        <v>-56.61</v>
      </c>
      <c r="AD299" s="27">
        <f t="shared" si="211"/>
        <v>-56.62</v>
      </c>
      <c r="AE299" s="27">
        <f t="shared" si="212"/>
        <v>-7374.99</v>
      </c>
      <c r="AF299" s="14">
        <v>-43.85</v>
      </c>
      <c r="AG299" s="27">
        <f t="shared" si="213"/>
        <v>-7418.84</v>
      </c>
      <c r="AH299" s="14">
        <v>129.19</v>
      </c>
      <c r="AI299" s="27">
        <f t="shared" si="213"/>
        <v>-7289.6500000000005</v>
      </c>
      <c r="AJ299" s="14">
        <v>0.02</v>
      </c>
      <c r="AK299" s="14">
        <v>0</v>
      </c>
      <c r="AL299" s="14">
        <v>0</v>
      </c>
      <c r="AM299" s="14">
        <v>0</v>
      </c>
      <c r="AN299" s="14">
        <v>-8952.4599999999991</v>
      </c>
      <c r="AO299" s="14">
        <v>4532.88</v>
      </c>
      <c r="AP299" s="14">
        <v>40.380000000000003</v>
      </c>
      <c r="AQ299" s="14">
        <v>0</v>
      </c>
      <c r="AR299" s="34">
        <f t="shared" si="214"/>
        <v>-4379.1799999999985</v>
      </c>
      <c r="AS299" s="34">
        <f t="shared" si="215"/>
        <v>-11668.829999999998</v>
      </c>
    </row>
    <row r="300" spans="1:45" x14ac:dyDescent="0.25">
      <c r="A300" t="s">
        <v>75</v>
      </c>
      <c r="B300" s="14">
        <v>-0.02</v>
      </c>
      <c r="C300" s="14">
        <v>0.02</v>
      </c>
      <c r="D300" s="34"/>
      <c r="E300" s="14">
        <v>0</v>
      </c>
      <c r="F300" s="14">
        <f t="shared" si="203"/>
        <v>0.02</v>
      </c>
      <c r="G300" s="14">
        <f t="shared" si="204"/>
        <v>0</v>
      </c>
      <c r="H300" s="14">
        <v>0</v>
      </c>
      <c r="I300" s="14">
        <f t="shared" si="205"/>
        <v>0</v>
      </c>
      <c r="J300" s="14">
        <v>0</v>
      </c>
      <c r="K300" s="14">
        <f t="shared" si="205"/>
        <v>0</v>
      </c>
      <c r="L300" s="14">
        <v>0</v>
      </c>
      <c r="M300" s="14">
        <f t="shared" si="205"/>
        <v>0</v>
      </c>
      <c r="N300" s="14">
        <v>0</v>
      </c>
      <c r="O300" s="14">
        <f t="shared" si="205"/>
        <v>0</v>
      </c>
      <c r="P300" s="14">
        <v>0</v>
      </c>
      <c r="Q300" s="14">
        <v>0</v>
      </c>
      <c r="R300" s="14">
        <f t="shared" si="206"/>
        <v>0</v>
      </c>
      <c r="S300" s="14">
        <f t="shared" si="207"/>
        <v>0</v>
      </c>
      <c r="T300" s="14">
        <v>0</v>
      </c>
      <c r="U300" s="14">
        <v>0</v>
      </c>
      <c r="V300" s="21">
        <f t="shared" si="208"/>
        <v>0</v>
      </c>
      <c r="W300" s="21">
        <f t="shared" si="209"/>
        <v>0</v>
      </c>
      <c r="X300" s="14">
        <v>0</v>
      </c>
      <c r="Y300" s="21">
        <f t="shared" si="210"/>
        <v>0</v>
      </c>
      <c r="Z300" s="14">
        <v>0</v>
      </c>
      <c r="AA300" s="14">
        <v>0</v>
      </c>
      <c r="AB300" s="14">
        <v>0</v>
      </c>
      <c r="AC300" s="14">
        <v>0</v>
      </c>
      <c r="AD300" s="27">
        <f t="shared" si="211"/>
        <v>0</v>
      </c>
      <c r="AE300" s="27">
        <f t="shared" si="212"/>
        <v>0</v>
      </c>
      <c r="AF300" s="14">
        <v>0</v>
      </c>
      <c r="AG300" s="27">
        <f t="shared" si="213"/>
        <v>0</v>
      </c>
      <c r="AH300" s="14">
        <v>0</v>
      </c>
      <c r="AI300" s="27">
        <f t="shared" si="213"/>
        <v>0</v>
      </c>
      <c r="AJ300" s="14">
        <v>0</v>
      </c>
      <c r="AK300" s="14">
        <v>0</v>
      </c>
      <c r="AL300" s="14">
        <v>0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34">
        <f t="shared" si="214"/>
        <v>0</v>
      </c>
      <c r="AS300" s="34">
        <f t="shared" si="215"/>
        <v>0</v>
      </c>
    </row>
    <row r="301" spans="1:45" s="31" customFormat="1" x14ac:dyDescent="0.25">
      <c r="A301" s="31" t="s">
        <v>237</v>
      </c>
      <c r="B301" s="34">
        <v>0</v>
      </c>
      <c r="C301" s="34">
        <v>0</v>
      </c>
      <c r="D301" s="34"/>
      <c r="E301" s="34">
        <v>0</v>
      </c>
      <c r="F301" s="34">
        <f t="shared" si="203"/>
        <v>0</v>
      </c>
      <c r="G301" s="34">
        <f t="shared" si="204"/>
        <v>0</v>
      </c>
      <c r="H301" s="34">
        <v>0</v>
      </c>
      <c r="I301" s="34">
        <f t="shared" si="205"/>
        <v>0</v>
      </c>
      <c r="J301" s="34">
        <f>0-C301</f>
        <v>0</v>
      </c>
      <c r="K301" s="34">
        <f t="shared" si="205"/>
        <v>0</v>
      </c>
      <c r="L301" s="34">
        <v>0</v>
      </c>
      <c r="M301" s="34">
        <f t="shared" si="205"/>
        <v>0</v>
      </c>
      <c r="N301" s="34">
        <v>0</v>
      </c>
      <c r="O301" s="34">
        <f t="shared" si="205"/>
        <v>0</v>
      </c>
      <c r="P301" s="34">
        <v>0</v>
      </c>
      <c r="Q301" s="34">
        <v>0</v>
      </c>
      <c r="R301" s="34">
        <f t="shared" si="206"/>
        <v>0</v>
      </c>
      <c r="S301" s="34">
        <f t="shared" si="207"/>
        <v>0</v>
      </c>
      <c r="T301" s="34">
        <v>0</v>
      </c>
      <c r="U301" s="34">
        <v>0</v>
      </c>
      <c r="V301" s="34">
        <f t="shared" si="208"/>
        <v>0</v>
      </c>
      <c r="W301" s="34">
        <f t="shared" si="209"/>
        <v>0</v>
      </c>
      <c r="X301" s="34">
        <v>0</v>
      </c>
      <c r="Y301" s="34">
        <f t="shared" si="210"/>
        <v>0</v>
      </c>
      <c r="Z301" s="34">
        <v>0</v>
      </c>
      <c r="AA301" s="34">
        <v>0</v>
      </c>
      <c r="AB301" s="34">
        <v>0</v>
      </c>
      <c r="AC301" s="38">
        <v>683325</v>
      </c>
      <c r="AD301" s="34">
        <f t="shared" si="211"/>
        <v>683325</v>
      </c>
      <c r="AE301" s="34">
        <f t="shared" si="212"/>
        <v>683325</v>
      </c>
      <c r="AF301" s="38">
        <f>-AC301</f>
        <v>-683325</v>
      </c>
      <c r="AG301" s="34">
        <f t="shared" si="213"/>
        <v>0</v>
      </c>
      <c r="AH301" s="34">
        <v>0</v>
      </c>
      <c r="AI301" s="34">
        <f t="shared" si="213"/>
        <v>0</v>
      </c>
      <c r="AJ301" s="34">
        <v>0</v>
      </c>
      <c r="AK301" s="34">
        <v>0</v>
      </c>
      <c r="AL301" s="34">
        <v>0</v>
      </c>
      <c r="AM301" s="34">
        <v>0</v>
      </c>
      <c r="AN301" s="34">
        <v>0</v>
      </c>
      <c r="AO301" s="34">
        <v>0</v>
      </c>
      <c r="AP301" s="34">
        <v>0</v>
      </c>
      <c r="AQ301" s="34">
        <v>0</v>
      </c>
      <c r="AR301" s="34">
        <f t="shared" si="214"/>
        <v>0</v>
      </c>
      <c r="AS301" s="34">
        <f t="shared" si="215"/>
        <v>0</v>
      </c>
    </row>
    <row r="302" spans="1:45" x14ac:dyDescent="0.25">
      <c r="A302" t="s">
        <v>209</v>
      </c>
      <c r="B302" s="14">
        <v>6056642.46</v>
      </c>
      <c r="C302" s="14">
        <v>-6056642.46</v>
      </c>
      <c r="D302" s="34"/>
      <c r="E302" s="14">
        <v>0</v>
      </c>
      <c r="F302" s="14">
        <f t="shared" si="203"/>
        <v>-6056642.46</v>
      </c>
      <c r="G302" s="14">
        <f t="shared" si="204"/>
        <v>0</v>
      </c>
      <c r="H302" s="14">
        <v>0</v>
      </c>
      <c r="I302" s="14">
        <f t="shared" si="205"/>
        <v>0</v>
      </c>
      <c r="J302" s="14">
        <v>0</v>
      </c>
      <c r="K302" s="14">
        <f t="shared" si="205"/>
        <v>0</v>
      </c>
      <c r="L302" s="14">
        <v>0</v>
      </c>
      <c r="M302" s="14">
        <f t="shared" si="205"/>
        <v>0</v>
      </c>
      <c r="N302" s="14">
        <v>0</v>
      </c>
      <c r="O302" s="14">
        <f t="shared" si="205"/>
        <v>0</v>
      </c>
      <c r="P302" s="14">
        <v>0</v>
      </c>
      <c r="Q302" s="14">
        <v>0</v>
      </c>
      <c r="R302" s="14">
        <f t="shared" si="206"/>
        <v>0</v>
      </c>
      <c r="S302" s="14">
        <f t="shared" si="207"/>
        <v>0</v>
      </c>
      <c r="T302" s="14">
        <v>0</v>
      </c>
      <c r="U302" s="14">
        <v>0</v>
      </c>
      <c r="V302" s="21">
        <f t="shared" si="208"/>
        <v>0</v>
      </c>
      <c r="W302" s="21">
        <f t="shared" si="209"/>
        <v>0</v>
      </c>
      <c r="X302" s="14">
        <v>0</v>
      </c>
      <c r="Y302" s="21">
        <f t="shared" si="210"/>
        <v>0</v>
      </c>
      <c r="Z302" s="14">
        <v>0</v>
      </c>
      <c r="AA302" s="14">
        <v>0</v>
      </c>
      <c r="AB302" s="14">
        <v>0</v>
      </c>
      <c r="AC302" s="14">
        <v>0</v>
      </c>
      <c r="AD302" s="27">
        <f t="shared" si="211"/>
        <v>0</v>
      </c>
      <c r="AE302" s="27">
        <f t="shared" si="212"/>
        <v>0</v>
      </c>
      <c r="AF302" s="14">
        <v>0</v>
      </c>
      <c r="AG302" s="27">
        <f t="shared" si="213"/>
        <v>0</v>
      </c>
      <c r="AH302" s="14">
        <v>0</v>
      </c>
      <c r="AI302" s="27">
        <f t="shared" si="213"/>
        <v>0</v>
      </c>
      <c r="AJ302" s="14">
        <v>0</v>
      </c>
      <c r="AK302" s="14">
        <v>0</v>
      </c>
      <c r="AL302" s="14">
        <v>0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34">
        <f t="shared" si="214"/>
        <v>0</v>
      </c>
      <c r="AS302" s="34">
        <f t="shared" si="215"/>
        <v>0</v>
      </c>
    </row>
    <row r="303" spans="1:45" x14ac:dyDescent="0.25">
      <c r="A303" s="5" t="s">
        <v>210</v>
      </c>
      <c r="B303" s="15">
        <v>-2553154.21</v>
      </c>
      <c r="C303" s="15">
        <v>-7.0000000000000007E-2</v>
      </c>
      <c r="D303" s="35"/>
      <c r="E303" s="15">
        <v>11235.5</v>
      </c>
      <c r="F303" s="15">
        <f>SUM(F258:F302)</f>
        <v>11235.430000001565</v>
      </c>
      <c r="G303" s="15">
        <f>SUM(G258:G302)</f>
        <v>-2541918.7800000003</v>
      </c>
      <c r="H303" s="15">
        <v>12467.78</v>
      </c>
      <c r="I303" s="15">
        <f>SUM(I258:I302)</f>
        <v>-2529450.9999999995</v>
      </c>
      <c r="J303" s="15">
        <v>21121.62</v>
      </c>
      <c r="K303" s="15">
        <f>SUM(K258:K302)</f>
        <v>-2508329.38</v>
      </c>
      <c r="L303" s="15">
        <v>14111.9</v>
      </c>
      <c r="M303" s="15">
        <f>SUM(M258:M302)</f>
        <v>-2494217.4799999991</v>
      </c>
      <c r="N303" s="15">
        <v>14359.68</v>
      </c>
      <c r="O303" s="15">
        <f>SUM(O258:O302)</f>
        <v>-2479857.7999999993</v>
      </c>
      <c r="P303" s="15">
        <v>-0.02</v>
      </c>
      <c r="Q303" s="15">
        <v>13588.83</v>
      </c>
      <c r="R303" s="15">
        <f>SUM(R258:R302)</f>
        <v>13588.810000000001</v>
      </c>
      <c r="S303" s="15">
        <f>SUM(S258:S302)</f>
        <v>-2466268.9899999998</v>
      </c>
      <c r="T303" s="15">
        <v>0.03</v>
      </c>
      <c r="U303" s="15">
        <v>13579.31</v>
      </c>
      <c r="V303" s="22">
        <f>SUM(V258:V302)</f>
        <v>13579.34</v>
      </c>
      <c r="W303" s="22">
        <f>SUM(W258:W302)</f>
        <v>-2452689.65</v>
      </c>
      <c r="X303" s="15">
        <v>32697.07</v>
      </c>
      <c r="Y303" s="22">
        <f>SUM(Y258:Y302)</f>
        <v>-2419992.58</v>
      </c>
      <c r="Z303" s="15">
        <v>0.01</v>
      </c>
      <c r="AA303" s="15">
        <v>0</v>
      </c>
      <c r="AB303" s="15">
        <v>0</v>
      </c>
      <c r="AC303" s="15">
        <f>SUM(AC258:AC302)</f>
        <v>688633.23</v>
      </c>
      <c r="AD303" s="28">
        <f>SUM(AD258:AD302)</f>
        <v>688633.24</v>
      </c>
      <c r="AE303" s="28">
        <f>SUM(AE258:AE302)</f>
        <v>-1731359.3399999994</v>
      </c>
      <c r="AF303" s="15">
        <f>SUM(AF258:AF302)</f>
        <v>-681969.99</v>
      </c>
      <c r="AG303" s="28">
        <f>SUM(AG258:AG302)</f>
        <v>-2413329.3299999996</v>
      </c>
      <c r="AH303" s="15">
        <v>2015.47</v>
      </c>
      <c r="AI303" s="28">
        <f>SUM(AI258:AI302)</f>
        <v>-2411313.8599999989</v>
      </c>
      <c r="AJ303" s="15">
        <v>-0.01</v>
      </c>
      <c r="AK303" s="15">
        <v>136801.41</v>
      </c>
      <c r="AL303" s="15">
        <v>0</v>
      </c>
      <c r="AM303" s="15">
        <v>0</v>
      </c>
      <c r="AN303" s="15">
        <v>-5819.1</v>
      </c>
      <c r="AO303" s="15">
        <v>-93952.86</v>
      </c>
      <c r="AP303" s="15">
        <v>27101.81</v>
      </c>
      <c r="AQ303" s="15">
        <v>0</v>
      </c>
      <c r="AR303" s="35">
        <f>SUM(AR258:AR302)</f>
        <v>64131.249999999978</v>
      </c>
      <c r="AS303" s="35">
        <f>SUM(AS258:AS302)</f>
        <v>-2347182.6100000003</v>
      </c>
    </row>
    <row r="304" spans="1:45" x14ac:dyDescent="0.25">
      <c r="A304" s="3" t="s">
        <v>31</v>
      </c>
      <c r="B304" s="14"/>
      <c r="C304" s="14"/>
      <c r="D304" s="3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21"/>
      <c r="W304" s="21"/>
      <c r="X304" s="14"/>
      <c r="Y304" s="21"/>
      <c r="Z304" s="14"/>
      <c r="AA304" s="14"/>
      <c r="AB304" s="14"/>
      <c r="AC304" s="14"/>
      <c r="AD304" s="27"/>
      <c r="AE304" s="27"/>
      <c r="AF304" s="14"/>
      <c r="AG304" s="27"/>
      <c r="AH304" s="14"/>
      <c r="AI304" s="27"/>
      <c r="AJ304" s="14"/>
      <c r="AK304" s="14"/>
      <c r="AL304" s="14"/>
      <c r="AM304" s="14"/>
      <c r="AN304" s="14"/>
      <c r="AO304" s="14"/>
      <c r="AP304" s="14"/>
      <c r="AQ304" s="14"/>
      <c r="AR304" s="34"/>
      <c r="AS304" s="34"/>
    </row>
    <row r="305" spans="1:45" x14ac:dyDescent="0.25">
      <c r="A305" t="s">
        <v>211</v>
      </c>
      <c r="B305" s="14"/>
      <c r="C305" s="14"/>
      <c r="D305" s="3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21"/>
      <c r="W305" s="21"/>
      <c r="X305" s="14"/>
      <c r="Y305" s="21"/>
      <c r="Z305" s="14"/>
      <c r="AA305" s="14"/>
      <c r="AB305" s="14"/>
      <c r="AC305" s="14"/>
      <c r="AD305" s="27"/>
      <c r="AE305" s="27"/>
      <c r="AF305" s="14"/>
      <c r="AG305" s="27"/>
      <c r="AH305" s="14"/>
      <c r="AI305" s="27"/>
      <c r="AJ305" s="14"/>
      <c r="AK305" s="14"/>
      <c r="AL305" s="14"/>
      <c r="AM305" s="14"/>
      <c r="AN305" s="14"/>
      <c r="AO305" s="14"/>
      <c r="AP305" s="14"/>
      <c r="AQ305" s="14"/>
      <c r="AR305" s="34"/>
      <c r="AS305" s="34"/>
    </row>
    <row r="306" spans="1:45" x14ac:dyDescent="0.25">
      <c r="A306" t="s">
        <v>212</v>
      </c>
      <c r="B306" s="14">
        <v>-27374</v>
      </c>
      <c r="C306" s="14">
        <v>0</v>
      </c>
      <c r="D306" s="34"/>
      <c r="E306" s="14">
        <v>15</v>
      </c>
      <c r="F306" s="14">
        <f t="shared" ref="F306" si="216">C306+E306</f>
        <v>15</v>
      </c>
      <c r="G306" s="14">
        <f>B306+F306</f>
        <v>-27359</v>
      </c>
      <c r="H306" s="14">
        <v>51</v>
      </c>
      <c r="I306" s="14">
        <f>G306+H306</f>
        <v>-27308</v>
      </c>
      <c r="J306" s="14">
        <v>-177</v>
      </c>
      <c r="K306" s="14">
        <f>I306+J306</f>
        <v>-27485</v>
      </c>
      <c r="L306" s="14">
        <v>-80</v>
      </c>
      <c r="M306" s="14">
        <f>K306+L306</f>
        <v>-27565</v>
      </c>
      <c r="N306" s="14">
        <v>-123</v>
      </c>
      <c r="O306" s="14">
        <f>M306+N306</f>
        <v>-27688</v>
      </c>
      <c r="P306" s="14">
        <v>0</v>
      </c>
      <c r="Q306" s="14">
        <v>104</v>
      </c>
      <c r="R306" s="14">
        <f t="shared" ref="R306" si="217">P306+Q306</f>
        <v>104</v>
      </c>
      <c r="S306" s="14">
        <f>O306+R306</f>
        <v>-27584</v>
      </c>
      <c r="T306" s="14">
        <v>0</v>
      </c>
      <c r="U306" s="14">
        <v>53</v>
      </c>
      <c r="V306" s="21">
        <f t="shared" ref="V306" si="218">T306+U306</f>
        <v>53</v>
      </c>
      <c r="W306" s="21">
        <f>S306+V306</f>
        <v>-27531</v>
      </c>
      <c r="X306" s="14">
        <v>0</v>
      </c>
      <c r="Y306" s="21">
        <f>W306+X306</f>
        <v>-27531</v>
      </c>
      <c r="Z306" s="14">
        <v>0</v>
      </c>
      <c r="AA306" s="14">
        <v>0</v>
      </c>
      <c r="AB306" s="14">
        <v>0</v>
      </c>
      <c r="AC306" s="14">
        <v>-213</v>
      </c>
      <c r="AD306" s="27">
        <f>SUM(Z306:AC306)</f>
        <v>-213</v>
      </c>
      <c r="AE306" s="27">
        <f>Y306+AD306</f>
        <v>-27744</v>
      </c>
      <c r="AF306" s="14">
        <v>-165</v>
      </c>
      <c r="AG306" s="27">
        <f>AE306+AF306</f>
        <v>-27909</v>
      </c>
      <c r="AH306" s="14">
        <v>486</v>
      </c>
      <c r="AI306" s="27">
        <f>AG306+AH306</f>
        <v>-27423</v>
      </c>
      <c r="AJ306" s="14">
        <v>0</v>
      </c>
      <c r="AK306" s="14">
        <v>0</v>
      </c>
      <c r="AL306" s="14">
        <v>0</v>
      </c>
      <c r="AM306" s="14">
        <v>0</v>
      </c>
      <c r="AN306" s="14">
        <v>-16626</v>
      </c>
      <c r="AO306" s="14">
        <v>0</v>
      </c>
      <c r="AP306" s="14">
        <v>152</v>
      </c>
      <c r="AQ306" s="14">
        <v>0</v>
      </c>
      <c r="AR306" s="34">
        <f>SUM(AJ306:AQ306)</f>
        <v>-16474</v>
      </c>
      <c r="AS306" s="34">
        <f>AI306+AR306</f>
        <v>-43897</v>
      </c>
    </row>
    <row r="307" spans="1:45" x14ac:dyDescent="0.25">
      <c r="A307" s="5" t="s">
        <v>213</v>
      </c>
      <c r="B307" s="15">
        <v>-27374</v>
      </c>
      <c r="C307" s="15">
        <v>0</v>
      </c>
      <c r="D307" s="35"/>
      <c r="E307" s="15">
        <v>15</v>
      </c>
      <c r="F307" s="15">
        <f>SUM(F306)</f>
        <v>15</v>
      </c>
      <c r="G307" s="15">
        <f>SUM(G306)</f>
        <v>-27359</v>
      </c>
      <c r="H307" s="15">
        <v>51</v>
      </c>
      <c r="I307" s="15">
        <f>SUM(I306)</f>
        <v>-27308</v>
      </c>
      <c r="J307" s="15">
        <v>-177</v>
      </c>
      <c r="K307" s="15">
        <f>SUM(K306)</f>
        <v>-27485</v>
      </c>
      <c r="L307" s="15">
        <v>-80</v>
      </c>
      <c r="M307" s="15">
        <f>SUM(M306)</f>
        <v>-27565</v>
      </c>
      <c r="N307" s="15">
        <v>-123</v>
      </c>
      <c r="O307" s="15">
        <f>SUM(O306)</f>
        <v>-27688</v>
      </c>
      <c r="P307" s="15">
        <v>0</v>
      </c>
      <c r="Q307" s="15">
        <v>104</v>
      </c>
      <c r="R307" s="15">
        <f>SUM(R306)</f>
        <v>104</v>
      </c>
      <c r="S307" s="15">
        <f>SUM(S306)</f>
        <v>-27584</v>
      </c>
      <c r="T307" s="15">
        <v>0</v>
      </c>
      <c r="U307" s="15">
        <v>53</v>
      </c>
      <c r="V307" s="22">
        <f>SUM(V306)</f>
        <v>53</v>
      </c>
      <c r="W307" s="22">
        <f>SUM(W306)</f>
        <v>-27531</v>
      </c>
      <c r="X307" s="15">
        <v>0</v>
      </c>
      <c r="Y307" s="22">
        <f>SUM(Y306)</f>
        <v>-27531</v>
      </c>
      <c r="Z307" s="15">
        <v>0</v>
      </c>
      <c r="AA307" s="15">
        <v>0</v>
      </c>
      <c r="AB307" s="15">
        <v>0</v>
      </c>
      <c r="AC307" s="15">
        <v>-213</v>
      </c>
      <c r="AD307" s="28">
        <f>SUM(AD306)</f>
        <v>-213</v>
      </c>
      <c r="AE307" s="28">
        <f>SUM(AE306)</f>
        <v>-27744</v>
      </c>
      <c r="AF307" s="15">
        <v>-165</v>
      </c>
      <c r="AG307" s="28">
        <f>SUM(AG306)</f>
        <v>-27909</v>
      </c>
      <c r="AH307" s="15">
        <v>486</v>
      </c>
      <c r="AI307" s="28">
        <f>SUM(AI306)</f>
        <v>-27423</v>
      </c>
      <c r="AJ307" s="15">
        <v>0</v>
      </c>
      <c r="AK307" s="15">
        <v>0</v>
      </c>
      <c r="AL307" s="15">
        <v>0</v>
      </c>
      <c r="AM307" s="15">
        <v>0</v>
      </c>
      <c r="AN307" s="15">
        <v>-16626</v>
      </c>
      <c r="AO307" s="15">
        <v>0</v>
      </c>
      <c r="AP307" s="15">
        <v>152</v>
      </c>
      <c r="AQ307" s="15">
        <v>0</v>
      </c>
      <c r="AR307" s="35">
        <f>SUM(AR306)</f>
        <v>-16474</v>
      </c>
      <c r="AS307" s="35">
        <f>SUM(AS306)</f>
        <v>-43897</v>
      </c>
    </row>
    <row r="308" spans="1:45" x14ac:dyDescent="0.25">
      <c r="A308" s="3" t="s">
        <v>31</v>
      </c>
      <c r="B308" s="14"/>
      <c r="C308" s="14"/>
      <c r="D308" s="3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21"/>
      <c r="W308" s="21"/>
      <c r="X308" s="14"/>
      <c r="Y308" s="21"/>
      <c r="Z308" s="14"/>
      <c r="AA308" s="14"/>
      <c r="AB308" s="14"/>
      <c r="AC308" s="14"/>
      <c r="AD308" s="27"/>
      <c r="AE308" s="27"/>
      <c r="AF308" s="14"/>
      <c r="AG308" s="27"/>
      <c r="AH308" s="14"/>
      <c r="AI308" s="27"/>
      <c r="AJ308" s="14"/>
      <c r="AK308" s="14"/>
      <c r="AL308" s="14"/>
      <c r="AM308" s="14"/>
      <c r="AN308" s="14"/>
      <c r="AO308" s="14"/>
      <c r="AP308" s="14"/>
      <c r="AQ308" s="14"/>
      <c r="AR308" s="34"/>
      <c r="AS308" s="34"/>
    </row>
    <row r="309" spans="1:45" x14ac:dyDescent="0.25">
      <c r="A309" t="s">
        <v>214</v>
      </c>
      <c r="B309" s="14"/>
      <c r="C309" s="14"/>
      <c r="D309" s="3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21"/>
      <c r="W309" s="21"/>
      <c r="X309" s="14"/>
      <c r="Y309" s="21"/>
      <c r="Z309" s="14"/>
      <c r="AA309" s="14"/>
      <c r="AB309" s="14"/>
      <c r="AC309" s="14"/>
      <c r="AD309" s="27"/>
      <c r="AE309" s="27"/>
      <c r="AF309" s="14"/>
      <c r="AG309" s="27"/>
      <c r="AH309" s="14"/>
      <c r="AI309" s="27"/>
      <c r="AJ309" s="14"/>
      <c r="AK309" s="14"/>
      <c r="AL309" s="14"/>
      <c r="AM309" s="14"/>
      <c r="AN309" s="14"/>
      <c r="AO309" s="14"/>
      <c r="AP309" s="14"/>
      <c r="AQ309" s="14"/>
      <c r="AR309" s="34"/>
      <c r="AS309" s="34"/>
    </row>
    <row r="310" spans="1:45" x14ac:dyDescent="0.25">
      <c r="A310" t="s">
        <v>107</v>
      </c>
      <c r="B310" s="14">
        <v>0</v>
      </c>
      <c r="C310" s="14">
        <v>11864564.970000001</v>
      </c>
      <c r="D310" s="34"/>
      <c r="E310" s="14">
        <v>-8623261.6400000006</v>
      </c>
      <c r="F310" s="14">
        <f t="shared" ref="F310:F312" si="219">C310+E310</f>
        <v>3241303.33</v>
      </c>
      <c r="G310" s="14">
        <f t="shared" ref="G310:G312" si="220">B310+F310</f>
        <v>3241303.33</v>
      </c>
      <c r="H310" s="14">
        <v>0</v>
      </c>
      <c r="I310" s="14">
        <f t="shared" ref="I310:O312" si="221">G310+H310</f>
        <v>3241303.33</v>
      </c>
      <c r="J310" s="14">
        <v>0</v>
      </c>
      <c r="K310" s="14">
        <f t="shared" si="221"/>
        <v>3241303.33</v>
      </c>
      <c r="L310" s="14">
        <v>0</v>
      </c>
      <c r="M310" s="14">
        <f t="shared" si="221"/>
        <v>3241303.33</v>
      </c>
      <c r="N310" s="14">
        <v>0</v>
      </c>
      <c r="O310" s="14">
        <f t="shared" si="221"/>
        <v>3241303.33</v>
      </c>
      <c r="P310" s="14">
        <v>0</v>
      </c>
      <c r="Q310" s="14">
        <v>0</v>
      </c>
      <c r="R310" s="14">
        <f t="shared" ref="R310:R312" si="222">P310+Q310</f>
        <v>0</v>
      </c>
      <c r="S310" s="14">
        <f t="shared" ref="S310:S312" si="223">O310+R310</f>
        <v>3241303.33</v>
      </c>
      <c r="T310" s="14">
        <v>0</v>
      </c>
      <c r="U310" s="14">
        <v>0</v>
      </c>
      <c r="V310" s="21">
        <f t="shared" ref="V310:V312" si="224">T310+U310</f>
        <v>0</v>
      </c>
      <c r="W310" s="21">
        <f t="shared" ref="W310:W312" si="225">S310+V310</f>
        <v>3241303.33</v>
      </c>
      <c r="X310" s="14">
        <v>0</v>
      </c>
      <c r="Y310" s="21">
        <f t="shared" ref="Y310:Y312" si="226">W310+X310</f>
        <v>3241303.33</v>
      </c>
      <c r="Z310" s="14">
        <v>0</v>
      </c>
      <c r="AA310" s="14">
        <v>0</v>
      </c>
      <c r="AB310" s="14">
        <v>0</v>
      </c>
      <c r="AC310" s="14">
        <v>-3241303.33</v>
      </c>
      <c r="AD310" s="27">
        <f t="shared" ref="AD310:AD312" si="227">SUM(Z310:AC310)</f>
        <v>-3241303.33</v>
      </c>
      <c r="AE310" s="27">
        <f t="shared" ref="AE310:AE312" si="228">Y310+AD310</f>
        <v>0</v>
      </c>
      <c r="AF310" s="14">
        <v>0</v>
      </c>
      <c r="AG310" s="27">
        <f t="shared" ref="AG310:AI312" si="229">AE310+AF310</f>
        <v>0</v>
      </c>
      <c r="AH310" s="14">
        <v>0</v>
      </c>
      <c r="AI310" s="27">
        <f t="shared" si="229"/>
        <v>0</v>
      </c>
      <c r="AJ310" s="14">
        <v>0</v>
      </c>
      <c r="AK310" s="14">
        <v>0</v>
      </c>
      <c r="AL310" s="14">
        <v>0</v>
      </c>
      <c r="AM310" s="14">
        <v>0</v>
      </c>
      <c r="AN310" s="14">
        <v>0</v>
      </c>
      <c r="AO310" s="14">
        <v>-5490049.9500000002</v>
      </c>
      <c r="AP310" s="14">
        <v>0</v>
      </c>
      <c r="AQ310" s="14">
        <v>0</v>
      </c>
      <c r="AR310" s="34">
        <f>SUM(AJ310:AQ310)</f>
        <v>-5490049.9500000002</v>
      </c>
      <c r="AS310" s="34">
        <f>AI310+AR310</f>
        <v>-5490049.9500000002</v>
      </c>
    </row>
    <row r="311" spans="1:45" x14ac:dyDescent="0.25">
      <c r="A311" t="s">
        <v>108</v>
      </c>
      <c r="B311" s="14">
        <v>0</v>
      </c>
      <c r="C311" s="14">
        <v>0</v>
      </c>
      <c r="D311" s="34"/>
      <c r="E311" s="14">
        <v>0</v>
      </c>
      <c r="F311" s="14">
        <f t="shared" si="219"/>
        <v>0</v>
      </c>
      <c r="G311" s="14">
        <f t="shared" si="220"/>
        <v>0</v>
      </c>
      <c r="H311" s="14">
        <v>0</v>
      </c>
      <c r="I311" s="14">
        <f t="shared" si="221"/>
        <v>0</v>
      </c>
      <c r="J311" s="14">
        <v>0</v>
      </c>
      <c r="K311" s="14">
        <f t="shared" si="221"/>
        <v>0</v>
      </c>
      <c r="L311" s="14">
        <v>0</v>
      </c>
      <c r="M311" s="14">
        <f t="shared" si="221"/>
        <v>0</v>
      </c>
      <c r="N311" s="14">
        <v>0</v>
      </c>
      <c r="O311" s="14">
        <f t="shared" si="221"/>
        <v>0</v>
      </c>
      <c r="P311" s="14">
        <v>0</v>
      </c>
      <c r="Q311" s="14">
        <v>0</v>
      </c>
      <c r="R311" s="14">
        <f t="shared" si="222"/>
        <v>0</v>
      </c>
      <c r="S311" s="14">
        <f t="shared" si="223"/>
        <v>0</v>
      </c>
      <c r="T311" s="14">
        <v>0</v>
      </c>
      <c r="U311" s="14">
        <v>0</v>
      </c>
      <c r="V311" s="21">
        <f t="shared" si="224"/>
        <v>0</v>
      </c>
      <c r="W311" s="21">
        <f t="shared" si="225"/>
        <v>0</v>
      </c>
      <c r="X311" s="14">
        <v>0</v>
      </c>
      <c r="Y311" s="21">
        <f t="shared" si="226"/>
        <v>0</v>
      </c>
      <c r="Z311" s="14">
        <v>0</v>
      </c>
      <c r="AA311" s="14">
        <v>0</v>
      </c>
      <c r="AB311" s="14">
        <v>0</v>
      </c>
      <c r="AC311" s="14">
        <v>3158434</v>
      </c>
      <c r="AD311" s="27">
        <f t="shared" si="227"/>
        <v>3158434</v>
      </c>
      <c r="AE311" s="27">
        <f t="shared" si="228"/>
        <v>3158434</v>
      </c>
      <c r="AF311" s="14">
        <v>-80404</v>
      </c>
      <c r="AG311" s="27">
        <f t="shared" si="229"/>
        <v>3078030</v>
      </c>
      <c r="AH311" s="14">
        <v>-80404</v>
      </c>
      <c r="AI311" s="27">
        <f t="shared" si="229"/>
        <v>2997626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-80404</v>
      </c>
      <c r="AQ311" s="14">
        <v>0</v>
      </c>
      <c r="AR311" s="34">
        <f>SUM(AJ311:AQ311)</f>
        <v>-80404</v>
      </c>
      <c r="AS311" s="34">
        <f>AI311+AR311</f>
        <v>2917222</v>
      </c>
    </row>
    <row r="312" spans="1:45" x14ac:dyDescent="0.25">
      <c r="A312" t="s">
        <v>215</v>
      </c>
      <c r="B312" s="14">
        <v>11864564.99</v>
      </c>
      <c r="C312" s="14">
        <v>-11864564.99</v>
      </c>
      <c r="D312" s="34"/>
      <c r="E312" s="14">
        <v>0</v>
      </c>
      <c r="F312" s="14">
        <f t="shared" si="219"/>
        <v>-11864564.99</v>
      </c>
      <c r="G312" s="14">
        <f t="shared" si="220"/>
        <v>0</v>
      </c>
      <c r="H312" s="14">
        <v>0</v>
      </c>
      <c r="I312" s="14">
        <f t="shared" si="221"/>
        <v>0</v>
      </c>
      <c r="J312" s="14">
        <v>0</v>
      </c>
      <c r="K312" s="14">
        <f t="shared" si="221"/>
        <v>0</v>
      </c>
      <c r="L312" s="14">
        <v>0</v>
      </c>
      <c r="M312" s="14">
        <f t="shared" si="221"/>
        <v>0</v>
      </c>
      <c r="N312" s="14">
        <v>0</v>
      </c>
      <c r="O312" s="14">
        <f t="shared" si="221"/>
        <v>0</v>
      </c>
      <c r="P312" s="14">
        <v>0</v>
      </c>
      <c r="Q312" s="14">
        <v>0</v>
      </c>
      <c r="R312" s="14">
        <f t="shared" si="222"/>
        <v>0</v>
      </c>
      <c r="S312" s="14">
        <f t="shared" si="223"/>
        <v>0</v>
      </c>
      <c r="T312" s="14">
        <v>0</v>
      </c>
      <c r="U312" s="14">
        <v>0</v>
      </c>
      <c r="V312" s="21">
        <f t="shared" si="224"/>
        <v>0</v>
      </c>
      <c r="W312" s="21">
        <f t="shared" si="225"/>
        <v>0</v>
      </c>
      <c r="X312" s="14">
        <v>0</v>
      </c>
      <c r="Y312" s="21">
        <f t="shared" si="226"/>
        <v>0</v>
      </c>
      <c r="Z312" s="14">
        <v>0</v>
      </c>
      <c r="AA312" s="14">
        <v>0</v>
      </c>
      <c r="AB312" s="14">
        <v>0</v>
      </c>
      <c r="AC312" s="14">
        <v>0</v>
      </c>
      <c r="AD312" s="27">
        <f t="shared" si="227"/>
        <v>0</v>
      </c>
      <c r="AE312" s="27">
        <f t="shared" si="228"/>
        <v>0</v>
      </c>
      <c r="AF312" s="14">
        <v>0</v>
      </c>
      <c r="AG312" s="27">
        <f t="shared" si="229"/>
        <v>0</v>
      </c>
      <c r="AH312" s="14">
        <v>0</v>
      </c>
      <c r="AI312" s="27">
        <f t="shared" si="229"/>
        <v>0</v>
      </c>
      <c r="AJ312" s="14">
        <v>0</v>
      </c>
      <c r="AK312" s="14">
        <v>0</v>
      </c>
      <c r="AL312" s="14">
        <v>0</v>
      </c>
      <c r="AM312" s="14">
        <v>0</v>
      </c>
      <c r="AN312" s="14">
        <v>0</v>
      </c>
      <c r="AO312" s="14">
        <v>0</v>
      </c>
      <c r="AP312" s="38">
        <f>5855852.9+17924874.83+7990588.57</f>
        <v>31771316.299999997</v>
      </c>
      <c r="AQ312" s="14">
        <v>0</v>
      </c>
      <c r="AR312" s="34">
        <f>SUM(AJ312:AQ312)</f>
        <v>31771316.299999997</v>
      </c>
      <c r="AS312" s="34">
        <f>AI312+AR312</f>
        <v>31771316.299999997</v>
      </c>
    </row>
    <row r="313" spans="1:45" x14ac:dyDescent="0.25">
      <c r="A313" s="5" t="s">
        <v>216</v>
      </c>
      <c r="B313" s="15">
        <v>11864564.99</v>
      </c>
      <c r="C313" s="15">
        <v>-0.02</v>
      </c>
      <c r="D313" s="35"/>
      <c r="E313" s="15">
        <v>-8623261.6400000006</v>
      </c>
      <c r="F313" s="15">
        <f>SUM(F310:F312)</f>
        <v>-8623261.6600000001</v>
      </c>
      <c r="G313" s="15">
        <f>SUM(G310:G312)</f>
        <v>3241303.33</v>
      </c>
      <c r="H313" s="15">
        <v>0</v>
      </c>
      <c r="I313" s="15">
        <f>SUM(I310:I312)</f>
        <v>3241303.33</v>
      </c>
      <c r="J313" s="15">
        <v>0</v>
      </c>
      <c r="K313" s="15">
        <f>SUM(K310:K312)</f>
        <v>3241303.33</v>
      </c>
      <c r="L313" s="15">
        <v>0</v>
      </c>
      <c r="M313" s="15">
        <f>SUM(M310:M312)</f>
        <v>3241303.33</v>
      </c>
      <c r="N313" s="15">
        <v>0</v>
      </c>
      <c r="O313" s="15">
        <f>SUM(O310:O312)</f>
        <v>3241303.33</v>
      </c>
      <c r="P313" s="15">
        <v>0</v>
      </c>
      <c r="Q313" s="15">
        <v>0</v>
      </c>
      <c r="R313" s="15">
        <f>SUM(R310:R312)</f>
        <v>0</v>
      </c>
      <c r="S313" s="15">
        <f>SUM(S310:S312)</f>
        <v>3241303.33</v>
      </c>
      <c r="T313" s="15">
        <v>0</v>
      </c>
      <c r="U313" s="15">
        <v>0</v>
      </c>
      <c r="V313" s="22">
        <f>SUM(V310:V312)</f>
        <v>0</v>
      </c>
      <c r="W313" s="22">
        <f>SUM(W310:W312)</f>
        <v>3241303.33</v>
      </c>
      <c r="X313" s="15">
        <v>0</v>
      </c>
      <c r="Y313" s="22">
        <f>SUM(Y310:Y312)</f>
        <v>3241303.33</v>
      </c>
      <c r="Z313" s="15">
        <v>0</v>
      </c>
      <c r="AA313" s="15">
        <v>0</v>
      </c>
      <c r="AB313" s="15">
        <v>0</v>
      </c>
      <c r="AC313" s="15">
        <v>-82869.33</v>
      </c>
      <c r="AD313" s="28">
        <f>SUM(AD310:AD312)</f>
        <v>-82869.330000000075</v>
      </c>
      <c r="AE313" s="28">
        <f>SUM(AE310:AE312)</f>
        <v>3158434</v>
      </c>
      <c r="AF313" s="15">
        <v>-80404</v>
      </c>
      <c r="AG313" s="28">
        <f>SUM(AG310:AG312)</f>
        <v>3078030</v>
      </c>
      <c r="AH313" s="15">
        <v>-80404</v>
      </c>
      <c r="AI313" s="28">
        <f>SUM(AI310:AI312)</f>
        <v>2997626</v>
      </c>
      <c r="AJ313" s="15">
        <v>0</v>
      </c>
      <c r="AK313" s="15">
        <v>0</v>
      </c>
      <c r="AL313" s="15">
        <v>0</v>
      </c>
      <c r="AM313" s="15">
        <v>0</v>
      </c>
      <c r="AN313" s="15">
        <v>0</v>
      </c>
      <c r="AO313" s="15">
        <v>-5490049.9500000002</v>
      </c>
      <c r="AP313" s="15">
        <f>SUM(AP310:AP312)</f>
        <v>31690912.299999997</v>
      </c>
      <c r="AQ313" s="15">
        <v>0</v>
      </c>
      <c r="AR313" s="35">
        <f>SUM(AR310:AR312)</f>
        <v>26200862.349999998</v>
      </c>
      <c r="AS313" s="35">
        <f>SUM(AS310:AS312)</f>
        <v>29198488.349999998</v>
      </c>
    </row>
    <row r="314" spans="1:45" x14ac:dyDescent="0.25">
      <c r="A314" s="3" t="s">
        <v>31</v>
      </c>
      <c r="B314" s="14"/>
      <c r="C314" s="14"/>
      <c r="D314" s="3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21"/>
      <c r="W314" s="21"/>
      <c r="X314" s="14"/>
      <c r="Y314" s="21"/>
      <c r="Z314" s="14"/>
      <c r="AA314" s="14"/>
      <c r="AB314" s="14"/>
      <c r="AC314" s="14"/>
      <c r="AD314" s="27"/>
      <c r="AE314" s="27"/>
      <c r="AF314" s="14"/>
      <c r="AG314" s="27"/>
      <c r="AH314" s="14"/>
      <c r="AI314" s="27"/>
      <c r="AJ314" s="14"/>
      <c r="AK314" s="14"/>
      <c r="AL314" s="14"/>
      <c r="AM314" s="14"/>
      <c r="AN314" s="14"/>
      <c r="AO314" s="14"/>
      <c r="AP314" s="14"/>
      <c r="AQ314" s="14"/>
      <c r="AR314" s="34"/>
      <c r="AS314" s="34"/>
    </row>
    <row r="315" spans="1:45" x14ac:dyDescent="0.25">
      <c r="A315" s="5" t="s">
        <v>217</v>
      </c>
      <c r="B315" s="15">
        <v>-686424995.07000005</v>
      </c>
      <c r="C315" s="39">
        <f>C56+C63+C68+C101+C113+C118+C123+C129+C134+C176+C196+C204+C246+C250+C255+C303+C307+C313</f>
        <v>8623261.5300000012</v>
      </c>
      <c r="D315" s="39"/>
      <c r="E315" s="15">
        <v>508174.27</v>
      </c>
      <c r="F315" s="15">
        <f>F56+F63+F68+F101+F113+F118+F123+F129+F134+F176+F196+F204+F246+F250+F255+F303+F307+F313</f>
        <v>508174.16000001691</v>
      </c>
      <c r="G315" s="15">
        <f>G56+G63+G68+G101+G113+G118+G123+G129+G134+G176+G196+G204+G246+G250+G255+G303+G307+G313</f>
        <v>-685916820.90999985</v>
      </c>
      <c r="H315" s="15">
        <v>1432950.05</v>
      </c>
      <c r="I315" s="15">
        <f>I56+I63+I68+I101+I113+I118+I123+I129+I134+I176+I196+I204+I246+I250+I255+I303+I307+I313</f>
        <v>-684483870.85999978</v>
      </c>
      <c r="J315" s="39">
        <f>J56+J63+J68+J101+J113+J118+J123+J129+J134+J176+J196+J204+J246+J250+J255+J303+J307+J313</f>
        <v>-8493885.0900000017</v>
      </c>
      <c r="K315" s="15">
        <f>K56+K63+K68+K101+K113+K118+K123+K129+K134+K176+K196+K204+K246+K250+K255+K303+K307+K313</f>
        <v>-684354494.3099997</v>
      </c>
      <c r="L315" s="15">
        <v>-237962.62</v>
      </c>
      <c r="M315" s="15">
        <f>M56+M63+M68+M101+M113+M118+M123+M129+M134+M176+M196+M204+M246+M250+M255+M303+M307+M313</f>
        <v>-684592456.92999971</v>
      </c>
      <c r="N315" s="15">
        <v>-1075452.99</v>
      </c>
      <c r="O315" s="15">
        <f>O56+O63+O68+O101+O113+O118+O123+O129+O134+O176+O196+O204+O246+O250+O255+O303+O307+O313</f>
        <v>-685667909.91999972</v>
      </c>
      <c r="P315" s="15">
        <v>-323324.84999999998</v>
      </c>
      <c r="Q315" s="15">
        <v>1240389.8899999999</v>
      </c>
      <c r="R315" s="15">
        <f>R56+R63+R68+R101+R113+R118+R123+R129+R134+R176+R196+R204+R246+R250+R255+R303+R307+R313</f>
        <v>917065.0400000005</v>
      </c>
      <c r="S315" s="15">
        <f>S56+S63+S68+S101+S113+S118+S123+S129+S134+S176+S196+S204+S246+S250+S255+S303+S307+S313</f>
        <v>-684750844.87999988</v>
      </c>
      <c r="T315" s="15">
        <v>0.06</v>
      </c>
      <c r="U315" s="15">
        <v>3395732.05</v>
      </c>
      <c r="V315" s="22">
        <f>V56+V63+V68+V101+V113+V118+V123+V129+V134+V176+V196+V204+V246+V250+V255+V303+V307+V313</f>
        <v>3395732.1100000003</v>
      </c>
      <c r="W315" s="22">
        <f>W56+W63+W68+W101+W113+W118+W123+W129+W134+W176+W196+W204+W246+W250+W255+W303+W307+W313</f>
        <v>-681355112.76999986</v>
      </c>
      <c r="X315" s="15">
        <v>1090092.33</v>
      </c>
      <c r="Y315" s="22">
        <f>Y56+Y63+Y68+Y101+Y113+Y118+Y123+Y129+Y134+Y176+Y196+Y204+Y246+Y250+Y255+Y303+Y307+Y313</f>
        <v>-680265020.44000006</v>
      </c>
      <c r="Z315" s="15">
        <v>0</v>
      </c>
      <c r="AA315" s="15">
        <v>-323324.82</v>
      </c>
      <c r="AB315" s="15">
        <v>323324.82</v>
      </c>
      <c r="AC315" s="15">
        <f>AC56+AC63+AC68+AC101+AC113+AC118+AC123+AC129+AC134+AC176+AC196+AC204+AC246+AC250+AC255+AC303+AC307+AC313</f>
        <v>-6297298.2699999996</v>
      </c>
      <c r="AD315" s="28">
        <f>AD56+AD63+AD68+AD101+AD113+AD118+AD123+AD129+AD134+AD176+AD196+AD204+AD246+AD250+AD255+AD303+AD307+AD313</f>
        <v>-6297298.2699999968</v>
      </c>
      <c r="AE315" s="28">
        <f>AE56+AE63+AE68+AE101+AE113+AE118+AE123+AE129+AE134+AE176+AE196+AE204+AE246+AE250+AE255+AE303+AE307+AE313</f>
        <v>-686562318.70999992</v>
      </c>
      <c r="AF315" s="15">
        <v>-2797375.47</v>
      </c>
      <c r="AG315" s="28">
        <f>AG56+AG63+AG68+AG101+AG113+AG118+AG123+AG129+AG134+AG176+AG196+AG204+AG246+AG250+AG255+AG303+AG307+AG313</f>
        <v>-689015938.17999995</v>
      </c>
      <c r="AH315" s="15">
        <v>-1126014.42</v>
      </c>
      <c r="AI315" s="28">
        <f>AI56+AI63+AI68+AI101+AI113+AI118+AI123+AI129+AI134+AI176+AI196+AI204+AI246+AI250+AI255+AI303+AI307+AI313</f>
        <v>-690141952.60000002</v>
      </c>
      <c r="AJ315" s="15">
        <v>0.05</v>
      </c>
      <c r="AK315" s="15">
        <v>5900982.9699999997</v>
      </c>
      <c r="AL315" s="15">
        <v>0</v>
      </c>
      <c r="AM315" s="15">
        <v>13111982.85</v>
      </c>
      <c r="AN315" s="15">
        <v>283686.34999999998</v>
      </c>
      <c r="AO315" s="15">
        <v>-9954961.3100000005</v>
      </c>
      <c r="AP315" s="15">
        <v>-9688512.5</v>
      </c>
      <c r="AQ315" s="15">
        <v>777186.34</v>
      </c>
      <c r="AR315" s="35">
        <f>AR56+AR63+AR68+AR101+AR113+AR118+AR123+AR129+AR134+AR176+AR196+AR204+AR246+AR250+AR255+AR303+AR307+AR313</f>
        <v>32201681.050000004</v>
      </c>
      <c r="AS315" s="35">
        <f>AS56+AS63+AS68+AS101+AS113+AS118+AS123+AS129+AS134+AS176+AS196+AS204+AS246+AS250+AS255+AS303+AS307+AS313</f>
        <v>-657940271.54999995</v>
      </c>
    </row>
  </sheetData>
  <pageMargins left="0" right="0" top="0.5" bottom="0.5" header="0.3" footer="0.3"/>
  <pageSetup paperSize="17" scale="57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936e22d5-45a7-4cb7-95ab-1aa8c7c88789" value=""/>
  <element uid="c64218ab-b8d1-40b6-a478-cb8be1e10ecc" value=""/>
</sisl>
</file>

<file path=customXml/itemProps1.xml><?xml version="1.0" encoding="utf-8"?>
<ds:datastoreItem xmlns:ds="http://schemas.openxmlformats.org/officeDocument/2006/customXml" ds:itemID="{91724485-F425-47DC-9038-A278FDD4877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PSO Rpt 51052</vt:lpstr>
      <vt:lpstr>'PSO Rpt 51052'!Print_Titles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s998844</dc:creator>
  <cp:keywords/>
  <cp:lastModifiedBy>s134129</cp:lastModifiedBy>
  <cp:lastPrinted>2019-05-16T15:55:39Z</cp:lastPrinted>
  <dcterms:created xsi:type="dcterms:W3CDTF">2019-02-28T17:43:33Z</dcterms:created>
  <dcterms:modified xsi:type="dcterms:W3CDTF">2020-02-06T18:25:37Z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700fb995-c76d-4eeb-95eb-a6004739deab</vt:lpwstr>
  </property>
  <property fmtid="{D5CDD505-2E9C-101B-9397-08002B2CF9AE}" pid="3" name="bjDocumentSecurityLabel">
    <vt:lpwstr>Uncategorized</vt:lpwstr>
  </property>
  <property fmtid="{D5CDD505-2E9C-101B-9397-08002B2CF9AE}" pid="4" name="bjSaver">
    <vt:lpwstr>5tztzasTJok5AzQcedZcqB3Vlypk+oTB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6" name="bjDocumentLabelXML-0">
    <vt:lpwstr>ww.boldonjames.com/2008/01/sie/internal/label"&gt;&lt;element uid="936e22d5-45a7-4cb7-95ab-1aa8c7c88789" value="" /&gt;&lt;element uid="c64218ab-b8d1-40b6-a478-cb8be1e10ecc" value="" /&gt;&lt;/sisl&gt;</vt:lpwstr>
  </property>
  <property fmtid="{D5CDD505-2E9C-101B-9397-08002B2CF9AE}" pid="7" name="Visual Markings Removed">
    <vt:lpwstr>No</vt:lpwstr>
  </property>
</Properties>
</file>